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2015-2016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<sst xmlns="http://schemas.openxmlformats.org/spreadsheetml/2006/main" count="163" uniqueCount="92">
  <si>
    <t>105D ADMINISTRATION</t>
  </si>
  <si>
    <t>2007-2008</t>
  </si>
  <si>
    <t>2008-2009</t>
  </si>
  <si>
    <t>2009-2010</t>
  </si>
  <si>
    <t>2010-2011</t>
  </si>
  <si>
    <t>2011-2012</t>
  </si>
  <si>
    <t>final</t>
  </si>
  <si>
    <t>BUDGET</t>
  </si>
  <si>
    <t>Membership Dues</t>
  </si>
  <si>
    <t>Affinity Card after Royalties</t>
  </si>
  <si>
    <t xml:space="preserve">Convention Social </t>
  </si>
  <si>
    <t>Total Income</t>
  </si>
  <si>
    <t>District</t>
  </si>
  <si>
    <t>Sgt at Arms</t>
  </si>
  <si>
    <t>DG Advisory Cttee</t>
  </si>
  <si>
    <t>Almoner</t>
  </si>
  <si>
    <t>Region 1</t>
  </si>
  <si>
    <t>Region 2</t>
  </si>
  <si>
    <t>Region 3</t>
  </si>
  <si>
    <t>Region 4</t>
  </si>
  <si>
    <t>Region 5</t>
  </si>
  <si>
    <t>Equipment/Regalia</t>
  </si>
  <si>
    <t>Island Travel</t>
  </si>
  <si>
    <t>Bank Charges</t>
  </si>
  <si>
    <t>Tax</t>
  </si>
  <si>
    <t>Room Hire (Cabinet)</t>
  </si>
  <si>
    <t>Miscellaneous</t>
  </si>
  <si>
    <t>Total District</t>
  </si>
  <si>
    <t>Committees</t>
  </si>
  <si>
    <t>Communications</t>
  </si>
  <si>
    <t>Community Service</t>
  </si>
  <si>
    <t xml:space="preserve">Convention </t>
  </si>
  <si>
    <t>Finance</t>
  </si>
  <si>
    <t>International Relations</t>
  </si>
  <si>
    <t>Long Range Planning</t>
  </si>
  <si>
    <t>Lord Mayor Show</t>
  </si>
  <si>
    <t>Membership Drives (net )</t>
  </si>
  <si>
    <t>GMT/GLT</t>
  </si>
  <si>
    <t>PR</t>
  </si>
  <si>
    <t>Training</t>
  </si>
  <si>
    <t>Youth</t>
  </si>
  <si>
    <t>Total Committees</t>
  </si>
  <si>
    <t>Total Expenses</t>
  </si>
  <si>
    <t>Shortfall/Surplus</t>
  </si>
  <si>
    <t>Members</t>
  </si>
  <si>
    <t>Reserves</t>
  </si>
  <si>
    <t>Administration</t>
  </si>
  <si>
    <t>Leos</t>
  </si>
  <si>
    <t>Convention Business</t>
  </si>
  <si>
    <t>Convention Social</t>
  </si>
  <si>
    <t>Membership</t>
  </si>
  <si>
    <t>Total Reserves</t>
  </si>
  <si>
    <t>PLAN</t>
  </si>
  <si>
    <t>%</t>
  </si>
  <si>
    <t xml:space="preserve">Affinity Card </t>
  </si>
  <si>
    <t xml:space="preserve">Sundry Income </t>
  </si>
  <si>
    <t>2012-2013</t>
  </si>
  <si>
    <t>2013-2014</t>
  </si>
  <si>
    <t xml:space="preserve"> District Governor</t>
  </si>
  <si>
    <t xml:space="preserve"> District Treasurer</t>
  </si>
  <si>
    <t xml:space="preserve"> District Secretary</t>
  </si>
  <si>
    <t>Forums &amp;  Room Hire</t>
  </si>
  <si>
    <t>Forums &amp; Room Hire</t>
  </si>
  <si>
    <t>EXPENDITURE</t>
  </si>
  <si>
    <t>INCOME</t>
  </si>
  <si>
    <t>Membership Drives</t>
  </si>
  <si>
    <t xml:space="preserve">2013-2014 </t>
  </si>
  <si>
    <t>2014-2015</t>
  </si>
  <si>
    <t>notes to budget plan</t>
  </si>
  <si>
    <t>Expenditure</t>
  </si>
  <si>
    <t>DG Advisory Committee - not previously utilised  - token sum as precaution</t>
  </si>
  <si>
    <t>Room Hire Cabinet - venue/charge unknown - precautionary sum</t>
  </si>
  <si>
    <t>Training:  monies collected to assist with attendance at Institutes etc.</t>
  </si>
  <si>
    <t>2015-2016</t>
  </si>
  <si>
    <t>Vice District Governors</t>
  </si>
  <si>
    <t>New Club Development</t>
  </si>
  <si>
    <t xml:space="preserve">Region/Zone: minor amendment  budget also available within GMT/GLT </t>
  </si>
  <si>
    <t xml:space="preserve">Island travel - minor amendment </t>
  </si>
  <si>
    <t>New Club Development:  new item</t>
  </si>
  <si>
    <t xml:space="preserve">Vice District Governors:  previously within GMT/GLT </t>
  </si>
  <si>
    <t>ALL Minor amendments reflect historic expenditure and new Cabinet Structure</t>
  </si>
  <si>
    <t>Balance 2013-2014 GMT/GLT/Forums/Membership Drives</t>
  </si>
  <si>
    <t>Planned expenditure New club Development over 3 years</t>
  </si>
  <si>
    <t>£2050 to New Club Development Reserves.</t>
  </si>
  <si>
    <t>2016-2017</t>
  </si>
  <si>
    <t>Sgt at Arms/Centennial</t>
  </si>
  <si>
    <t>CNRO</t>
  </si>
  <si>
    <t>Income based on membership 1230 @ £11 per member</t>
  </si>
  <si>
    <t>Long Range Planning:  reassigned CNRO</t>
  </si>
  <si>
    <t>Region/Zone budgets:  element to assist with transport costs guests speakers at Zone meetings</t>
  </si>
  <si>
    <t>Sgt.at Arms  - change of officer 2014-2015.  Now includes Centennial Officer</t>
  </si>
  <si>
    <t>Forums and Room Hire - no change in allocation.  Will also provide workshops at convention.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</si>
</sst>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.m\.yy;@"/>
    <numFmt numFmtId="165" formatCode="0_ ;\-0\ "/>
    <numFmt numFmtId="166" formatCode="0_ ;[Red]\-0\ "/>
    <numFmt numFmtId="167" formatCode="0;[Red]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color indexed="10"/>
      <name val="Calibri"/>
      <family val="2"/>
    </font>
    <font>
      <sz val="9"/>
      <color indexed="10"/>
      <name val="Arial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7"/>
      <name val="Calibri"/>
      <family val="2"/>
    </font>
    <font>
      <sz val="11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9"/>
      <color indexed="30"/>
      <name val="Calibri"/>
      <family val="2"/>
    </font>
    <font>
      <b/>
      <sz val="8"/>
      <color indexed="8"/>
      <name val="Calibri"/>
      <family val="2"/>
    </font>
    <font>
      <b/>
      <sz val="9"/>
      <color indexed="30"/>
      <name val="Calibri"/>
      <family val="2"/>
    </font>
    <font>
      <b/>
      <sz val="6"/>
      <color indexed="10"/>
      <name val="Calibri"/>
      <family val="2"/>
    </font>
    <font>
      <sz val="6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B050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rgb="FFFF0000"/>
      <name val="Arial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9"/>
      <color rgb="FF0070C0"/>
      <name val="Calibri"/>
      <family val="2"/>
    </font>
    <font>
      <b/>
      <sz val="8"/>
      <color theme="1"/>
      <name val="Calibri"/>
      <family val="2"/>
    </font>
    <font>
      <b/>
      <sz val="9"/>
      <color rgb="FF0070C0"/>
      <name val="Calibri"/>
      <family val="2"/>
    </font>
    <font>
      <b/>
      <sz val="6"/>
      <color rgb="FFFF0000"/>
      <name val="Calibri"/>
      <family val="2"/>
    </font>
    <font>
      <sz val="6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1" fillId="31" borderId="7" applyNumberFormat="0" applyFont="0" applyAlignment="0" applyProtection="0"/>
    <xf numFmtId="0" fontId="59" fillId="26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5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5" fillId="0" borderId="11" xfId="0" applyFont="1" applyBorder="1" applyAlignment="1">
      <alignment horizontal="right"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right" vertical="top" wrapText="1"/>
    </xf>
    <xf numFmtId="0" fontId="5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5" fillId="0" borderId="12" xfId="0" applyFont="1" applyBorder="1" applyAlignment="1">
      <alignment horizontal="right" vertical="top" wrapText="1"/>
    </xf>
    <xf numFmtId="0" fontId="5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4" fillId="0" borderId="13" xfId="0" applyFont="1" applyBorder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right" vertical="top" wrapText="1"/>
    </xf>
    <xf numFmtId="0" fontId="9" fillId="0" borderId="0" xfId="0" applyFont="1" applyAlignment="1">
      <alignment/>
    </xf>
    <xf numFmtId="0" fontId="12" fillId="0" borderId="0" xfId="0" applyFont="1" applyFill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9" fontId="11" fillId="0" borderId="0" xfId="0" applyNumberFormat="1" applyFont="1" applyFill="1" applyAlignment="1">
      <alignment vertical="top" wrapText="1"/>
    </xf>
    <xf numFmtId="9" fontId="11" fillId="0" borderId="0" xfId="0" applyNumberFormat="1" applyFont="1" applyFill="1" applyAlignment="1">
      <alignment horizontal="right" vertical="top" wrapText="1"/>
    </xf>
    <xf numFmtId="0" fontId="5" fillId="0" borderId="10" xfId="0" applyFont="1" applyBorder="1" applyAlignment="1">
      <alignment/>
    </xf>
    <xf numFmtId="0" fontId="9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0" fontId="11" fillId="0" borderId="0" xfId="0" applyNumberFormat="1" applyFont="1" applyFill="1" applyAlignment="1">
      <alignment vertical="top" wrapText="1"/>
    </xf>
    <xf numFmtId="0" fontId="5" fillId="0" borderId="10" xfId="0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0" fontId="4" fillId="0" borderId="14" xfId="0" applyFont="1" applyBorder="1" applyAlignment="1">
      <alignment horizontal="right" vertical="top" wrapText="1"/>
    </xf>
    <xf numFmtId="0" fontId="4" fillId="0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2" fontId="11" fillId="0" borderId="0" xfId="0" applyNumberFormat="1" applyFont="1" applyFill="1" applyAlignment="1">
      <alignment/>
    </xf>
    <xf numFmtId="2" fontId="5" fillId="0" borderId="13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5" fillId="0" borderId="14" xfId="0" applyNumberFormat="1" applyFont="1" applyBorder="1" applyAlignment="1">
      <alignment/>
    </xf>
    <xf numFmtId="0" fontId="13" fillId="0" borderId="0" xfId="0" applyFont="1" applyFill="1" applyAlignment="1">
      <alignment/>
    </xf>
    <xf numFmtId="9" fontId="6" fillId="0" borderId="0" xfId="0" applyNumberFormat="1" applyFont="1" applyFill="1" applyAlignment="1">
      <alignment horizontal="right" vertical="top" wrapText="1"/>
    </xf>
    <xf numFmtId="0" fontId="11" fillId="0" borderId="0" xfId="0" applyFont="1" applyFill="1" applyBorder="1" applyAlignment="1">
      <alignment/>
    </xf>
    <xf numFmtId="9" fontId="11" fillId="0" borderId="0" xfId="0" applyNumberFormat="1" applyFont="1" applyFill="1" applyAlignment="1">
      <alignment/>
    </xf>
    <xf numFmtId="9" fontId="11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 horizontal="center"/>
    </xf>
    <xf numFmtId="9" fontId="1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11" xfId="0" applyFont="1" applyBorder="1" applyAlignment="1">
      <alignment/>
    </xf>
    <xf numFmtId="0" fontId="13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5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1" fontId="6" fillId="0" borderId="14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165" fontId="7" fillId="0" borderId="14" xfId="0" applyNumberFormat="1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3" fillId="0" borderId="0" xfId="0" applyFont="1" applyAlignment="1">
      <alignment/>
    </xf>
    <xf numFmtId="1" fontId="5" fillId="0" borderId="13" xfId="0" applyNumberFormat="1" applyFont="1" applyBorder="1" applyAlignment="1">
      <alignment/>
    </xf>
    <xf numFmtId="0" fontId="5" fillId="32" borderId="11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6" fillId="0" borderId="14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4" xfId="0" applyFont="1" applyBorder="1" applyAlignment="1">
      <alignment/>
    </xf>
    <xf numFmtId="2" fontId="17" fillId="0" borderId="13" xfId="0" applyNumberFormat="1" applyFont="1" applyBorder="1" applyAlignment="1">
      <alignment/>
    </xf>
    <xf numFmtId="0" fontId="36" fillId="0" borderId="0" xfId="0" applyFont="1" applyAlignment="1">
      <alignment/>
    </xf>
    <xf numFmtId="1" fontId="64" fillId="0" borderId="14" xfId="0" applyNumberFormat="1" applyFont="1" applyBorder="1" applyAlignment="1">
      <alignment/>
    </xf>
    <xf numFmtId="9" fontId="65" fillId="0" borderId="0" xfId="0" applyNumberFormat="1" applyFont="1" applyAlignment="1">
      <alignment/>
    </xf>
    <xf numFmtId="9" fontId="66" fillId="0" borderId="0" xfId="0" applyNumberFormat="1" applyFont="1" applyAlignment="1">
      <alignment/>
    </xf>
    <xf numFmtId="0" fontId="65" fillId="0" borderId="0" xfId="0" applyFont="1" applyAlignment="1">
      <alignment/>
    </xf>
    <xf numFmtId="9" fontId="64" fillId="0" borderId="0" xfId="0" applyNumberFormat="1" applyFont="1" applyBorder="1" applyAlignment="1">
      <alignment/>
    </xf>
    <xf numFmtId="9" fontId="67" fillId="0" borderId="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1" fontId="17" fillId="0" borderId="10" xfId="0" applyNumberFormat="1" applyFont="1" applyBorder="1" applyAlignment="1">
      <alignment/>
    </xf>
    <xf numFmtId="1" fontId="17" fillId="0" borderId="11" xfId="0" applyNumberFormat="1" applyFont="1" applyBorder="1" applyAlignment="1">
      <alignment/>
    </xf>
    <xf numFmtId="1" fontId="17" fillId="0" borderId="14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0" fontId="68" fillId="0" borderId="14" xfId="0" applyFont="1" applyBorder="1" applyAlignment="1">
      <alignment/>
    </xf>
    <xf numFmtId="1" fontId="69" fillId="0" borderId="14" xfId="0" applyNumberFormat="1" applyFont="1" applyBorder="1" applyAlignment="1">
      <alignment/>
    </xf>
    <xf numFmtId="0" fontId="70" fillId="0" borderId="0" xfId="0" applyFont="1" applyAlignment="1">
      <alignment/>
    </xf>
    <xf numFmtId="0" fontId="36" fillId="0" borderId="0" xfId="0" applyFont="1" applyFill="1" applyAlignment="1">
      <alignment/>
    </xf>
    <xf numFmtId="165" fontId="17" fillId="0" borderId="14" xfId="0" applyNumberFormat="1" applyFont="1" applyBorder="1" applyAlignment="1">
      <alignment/>
    </xf>
    <xf numFmtId="0" fontId="17" fillId="0" borderId="0" xfId="0" applyFont="1" applyFill="1" applyAlignment="1">
      <alignment/>
    </xf>
    <xf numFmtId="2" fontId="17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" fontId="4" fillId="0" borderId="11" xfId="0" applyNumberFormat="1" applyFont="1" applyBorder="1" applyAlignment="1">
      <alignment/>
    </xf>
    <xf numFmtId="0" fontId="13" fillId="0" borderId="0" xfId="0" applyFont="1" applyFill="1" applyAlignment="1">
      <alignment/>
    </xf>
    <xf numFmtId="15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15" fontId="4" fillId="0" borderId="11" xfId="0" applyNumberFormat="1" applyFont="1" applyBorder="1" applyAlignment="1">
      <alignment vertical="top" wrapText="1"/>
    </xf>
    <xf numFmtId="15" fontId="16" fillId="0" borderId="11" xfId="0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5" fontId="16" fillId="0" borderId="11" xfId="0" applyNumberFormat="1" applyFont="1" applyBorder="1" applyAlignment="1">
      <alignment horizontal="center"/>
    </xf>
    <xf numFmtId="0" fontId="65" fillId="0" borderId="0" xfId="0" applyFont="1" applyAlignment="1">
      <alignment horizontal="right"/>
    </xf>
    <xf numFmtId="0" fontId="71" fillId="0" borderId="0" xfId="0" applyFont="1" applyAlignment="1">
      <alignment horizontal="right"/>
    </xf>
    <xf numFmtId="0" fontId="4" fillId="0" borderId="13" xfId="0" applyFont="1" applyBorder="1" applyAlignment="1">
      <alignment horizontal="right" vertical="center" wrapText="1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/>
    </xf>
    <xf numFmtId="1" fontId="17" fillId="0" borderId="0" xfId="0" applyNumberFormat="1" applyFont="1" applyBorder="1" applyAlignment="1">
      <alignment/>
    </xf>
    <xf numFmtId="0" fontId="17" fillId="0" borderId="15" xfId="0" applyFont="1" applyBorder="1" applyAlignment="1">
      <alignment/>
    </xf>
    <xf numFmtId="2" fontId="17" fillId="0" borderId="16" xfId="0" applyNumberFormat="1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1" fontId="16" fillId="0" borderId="14" xfId="0" applyNumberFormat="1" applyFont="1" applyBorder="1" applyAlignment="1">
      <alignment/>
    </xf>
    <xf numFmtId="0" fontId="61" fillId="0" borderId="0" xfId="0" applyFont="1" applyAlignment="1">
      <alignment/>
    </xf>
    <xf numFmtId="17" fontId="17" fillId="0" borderId="11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/>
    </xf>
    <xf numFmtId="0" fontId="16" fillId="0" borderId="14" xfId="0" applyNumberFormat="1" applyFont="1" applyBorder="1" applyAlignment="1">
      <alignment/>
    </xf>
    <xf numFmtId="166" fontId="16" fillId="0" borderId="14" xfId="0" applyNumberFormat="1" applyFont="1" applyBorder="1" applyAlignment="1">
      <alignment/>
    </xf>
    <xf numFmtId="0" fontId="72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2" fontId="70" fillId="0" borderId="0" xfId="0" applyNumberFormat="1" applyFont="1" applyBorder="1" applyAlignment="1">
      <alignment/>
    </xf>
    <xf numFmtId="0" fontId="7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74" fillId="0" borderId="0" xfId="0" applyFont="1" applyFill="1" applyAlignment="1">
      <alignment/>
    </xf>
    <xf numFmtId="1" fontId="74" fillId="0" borderId="0" xfId="0" applyNumberFormat="1" applyFont="1" applyFill="1" applyBorder="1" applyAlignment="1">
      <alignment/>
    </xf>
    <xf numFmtId="2" fontId="74" fillId="0" borderId="0" xfId="0" applyNumberFormat="1" applyFont="1" applyFill="1" applyBorder="1" applyAlignment="1">
      <alignment/>
    </xf>
    <xf numFmtId="0" fontId="73" fillId="0" borderId="18" xfId="0" applyFont="1" applyBorder="1" applyAlignment="1">
      <alignment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4" fillId="0" borderId="0" xfId="0" applyFont="1" applyAlignment="1">
      <alignment/>
    </xf>
    <xf numFmtId="1" fontId="74" fillId="0" borderId="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1" fontId="68" fillId="0" borderId="14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1" fontId="0" fillId="0" borderId="0" xfId="0" applyNumberFormat="1" applyAlignment="1">
      <alignment/>
    </xf>
    <xf numFmtId="0" fontId="44" fillId="0" borderId="14" xfId="0" applyFont="1" applyBorder="1" applyAlignment="1">
      <alignment/>
    </xf>
    <xf numFmtId="17" fontId="17" fillId="0" borderId="1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16" fillId="0" borderId="14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9" fillId="0" borderId="11" xfId="0" applyFont="1" applyBorder="1" applyAlignment="1">
      <alignment/>
    </xf>
    <xf numFmtId="0" fontId="69" fillId="0" borderId="13" xfId="0" applyFont="1" applyBorder="1" applyAlignment="1">
      <alignment/>
    </xf>
    <xf numFmtId="0" fontId="68" fillId="0" borderId="14" xfId="0" applyFont="1" applyFill="1" applyBorder="1" applyAlignment="1">
      <alignment/>
    </xf>
    <xf numFmtId="0" fontId="69" fillId="0" borderId="0" xfId="0" applyFont="1" applyAlignment="1">
      <alignment/>
    </xf>
    <xf numFmtId="0" fontId="69" fillId="0" borderId="10" xfId="0" applyFont="1" applyBorder="1" applyAlignment="1">
      <alignment/>
    </xf>
    <xf numFmtId="2" fontId="69" fillId="0" borderId="13" xfId="0" applyNumberFormat="1" applyFont="1" applyBorder="1" applyAlignment="1">
      <alignment/>
    </xf>
    <xf numFmtId="165" fontId="69" fillId="0" borderId="14" xfId="0" applyNumberFormat="1" applyFont="1" applyBorder="1" applyAlignment="1">
      <alignment/>
    </xf>
    <xf numFmtId="0" fontId="75" fillId="0" borderId="14" xfId="0" applyFont="1" applyBorder="1" applyAlignment="1">
      <alignment/>
    </xf>
    <xf numFmtId="9" fontId="76" fillId="0" borderId="0" xfId="0" applyNumberFormat="1" applyFont="1" applyAlignment="1">
      <alignment/>
    </xf>
    <xf numFmtId="165" fontId="16" fillId="0" borderId="14" xfId="0" applyNumberFormat="1" applyFont="1" applyBorder="1" applyAlignment="1">
      <alignment/>
    </xf>
    <xf numFmtId="165" fontId="16" fillId="0" borderId="0" xfId="0" applyNumberFormat="1" applyFont="1" applyBorder="1" applyAlignment="1">
      <alignment/>
    </xf>
    <xf numFmtId="165" fontId="73" fillId="0" borderId="0" xfId="0" applyNumberFormat="1" applyFont="1" applyBorder="1" applyAlignment="1">
      <alignment/>
    </xf>
    <xf numFmtId="165" fontId="72" fillId="0" borderId="0" xfId="0" applyNumberFormat="1" applyFont="1" applyBorder="1" applyAlignment="1">
      <alignment/>
    </xf>
    <xf numFmtId="15" fontId="17" fillId="0" borderId="11" xfId="0" applyNumberFormat="1" applyFont="1" applyBorder="1" applyAlignment="1">
      <alignment/>
    </xf>
    <xf numFmtId="17" fontId="68" fillId="0" borderId="10" xfId="0" applyNumberFormat="1" applyFont="1" applyBorder="1" applyAlignment="1">
      <alignment horizontal="center"/>
    </xf>
    <xf numFmtId="0" fontId="68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6"/>
  <sheetViews>
    <sheetView tabSelected="1"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AC2" sqref="AC2"/>
    </sheetView>
  </sheetViews>
  <sheetFormatPr defaultColWidth="9.140625" defaultRowHeight="15"/>
  <cols>
    <col min="1" max="1" width="20.8515625" style="0" customWidth="1"/>
    <col min="2" max="2" width="9.7109375" style="0" hidden="1" customWidth="1"/>
    <col min="3" max="3" width="5.28125" style="4" hidden="1" customWidth="1"/>
    <col min="4" max="4" width="0" style="0" hidden="1" customWidth="1"/>
    <col min="5" max="5" width="4.421875" style="0" hidden="1" customWidth="1"/>
    <col min="6" max="6" width="8.7109375" style="0" hidden="1" customWidth="1"/>
    <col min="7" max="7" width="4.7109375" style="4" hidden="1" customWidth="1"/>
    <col min="8" max="8" width="0" style="0" hidden="1" customWidth="1"/>
    <col min="9" max="9" width="0.42578125" style="0" customWidth="1"/>
    <col min="10" max="10" width="9.28125" style="0" customWidth="1"/>
    <col min="11" max="11" width="4.8515625" style="4" hidden="1" customWidth="1"/>
    <col min="12" max="12" width="8.7109375" style="0" hidden="1" customWidth="1"/>
    <col min="13" max="13" width="0.42578125" style="0" customWidth="1"/>
    <col min="15" max="15" width="4.7109375" style="0" hidden="1" customWidth="1"/>
    <col min="16" max="16" width="0" style="0" hidden="1" customWidth="1"/>
    <col min="17" max="17" width="0.13671875" style="0" customWidth="1"/>
    <col min="18" max="18" width="9.140625" style="0" customWidth="1"/>
    <col min="19" max="19" width="2.57421875" style="108" hidden="1" customWidth="1"/>
    <col min="20" max="20" width="8.28125" style="0" customWidth="1"/>
    <col min="21" max="21" width="8.140625" style="0" customWidth="1"/>
    <col min="22" max="22" width="0.85546875" style="0" hidden="1" customWidth="1"/>
    <col min="23" max="23" width="2.57421875" style="0" hidden="1" customWidth="1"/>
    <col min="24" max="25" width="8.57421875" style="0" customWidth="1"/>
    <col min="26" max="26" width="0.9921875" style="0" customWidth="1"/>
    <col min="27" max="29" width="8.57421875" style="0" customWidth="1"/>
    <col min="30" max="30" width="17.140625" style="0" customWidth="1"/>
  </cols>
  <sheetData>
    <row r="1" spans="1:30" ht="15" customHeight="1" thickBot="1">
      <c r="A1" s="1" t="s">
        <v>0</v>
      </c>
      <c r="B1" s="2" t="s">
        <v>1</v>
      </c>
      <c r="C1" s="13" t="s">
        <v>53</v>
      </c>
      <c r="D1" s="3" t="s">
        <v>2</v>
      </c>
      <c r="E1" s="13" t="s">
        <v>53</v>
      </c>
      <c r="F1" s="2" t="s">
        <v>3</v>
      </c>
      <c r="G1" s="61" t="s">
        <v>53</v>
      </c>
      <c r="H1" s="2" t="s">
        <v>4</v>
      </c>
      <c r="I1" s="14"/>
      <c r="J1" s="31" t="s">
        <v>4</v>
      </c>
      <c r="K1" s="67" t="s">
        <v>53</v>
      </c>
      <c r="L1" s="68" t="s">
        <v>5</v>
      </c>
      <c r="M1" s="33"/>
      <c r="N1" s="31" t="s">
        <v>5</v>
      </c>
      <c r="P1" s="92" t="s">
        <v>56</v>
      </c>
      <c r="Q1" s="105"/>
      <c r="R1" s="92" t="s">
        <v>56</v>
      </c>
      <c r="S1" s="155" t="s">
        <v>53</v>
      </c>
      <c r="T1" s="143" t="s">
        <v>57</v>
      </c>
      <c r="U1" s="92" t="s">
        <v>66</v>
      </c>
      <c r="V1" s="144"/>
      <c r="W1" s="162" t="s">
        <v>53</v>
      </c>
      <c r="X1" s="170" t="s">
        <v>67</v>
      </c>
      <c r="Y1" s="170" t="s">
        <v>67</v>
      </c>
      <c r="Z1" s="151"/>
      <c r="AA1" s="170" t="s">
        <v>73</v>
      </c>
      <c r="AB1" s="170" t="s">
        <v>73</v>
      </c>
      <c r="AC1" s="177" t="s">
        <v>84</v>
      </c>
      <c r="AD1" s="105"/>
    </row>
    <row r="2" spans="1:29" ht="15" customHeight="1">
      <c r="A2" s="5"/>
      <c r="B2" s="6" t="s">
        <v>6</v>
      </c>
      <c r="C2" s="15"/>
      <c r="D2" s="6" t="s">
        <v>6</v>
      </c>
      <c r="E2" s="16"/>
      <c r="F2" s="17" t="s">
        <v>6</v>
      </c>
      <c r="G2" s="47"/>
      <c r="H2" s="6" t="s">
        <v>7</v>
      </c>
      <c r="I2" s="56"/>
      <c r="J2" s="17" t="s">
        <v>6</v>
      </c>
      <c r="K2" s="56"/>
      <c r="L2" s="66" t="s">
        <v>7</v>
      </c>
      <c r="M2" s="33"/>
      <c r="N2" s="17" t="s">
        <v>6</v>
      </c>
      <c r="P2" s="131" t="s">
        <v>7</v>
      </c>
      <c r="Q2" s="132"/>
      <c r="R2" s="133" t="s">
        <v>6</v>
      </c>
      <c r="S2" s="156"/>
      <c r="T2" s="137" t="s">
        <v>52</v>
      </c>
      <c r="U2" s="137"/>
      <c r="V2" s="138"/>
      <c r="W2" s="163"/>
      <c r="X2" s="137" t="s">
        <v>52</v>
      </c>
      <c r="Y2" s="173">
        <v>42156</v>
      </c>
      <c r="Z2" s="152"/>
      <c r="AA2" s="176" t="s">
        <v>52</v>
      </c>
      <c r="AB2" s="173">
        <v>42339</v>
      </c>
      <c r="AC2" s="192" t="s">
        <v>7</v>
      </c>
    </row>
    <row r="3" spans="1:30" ht="15" customHeight="1">
      <c r="A3" s="7" t="s">
        <v>64</v>
      </c>
      <c r="B3" s="18">
        <v>39629</v>
      </c>
      <c r="C3" s="19"/>
      <c r="D3" s="129">
        <v>39994</v>
      </c>
      <c r="E3" s="19"/>
      <c r="F3" s="123">
        <v>40359</v>
      </c>
      <c r="G3" s="120"/>
      <c r="H3" s="121"/>
      <c r="I3" s="122"/>
      <c r="J3" s="123">
        <v>40724</v>
      </c>
      <c r="K3" s="122"/>
      <c r="L3" s="124"/>
      <c r="M3" s="125"/>
      <c r="N3" s="123">
        <v>41090</v>
      </c>
      <c r="O3" s="126"/>
      <c r="P3" s="127"/>
      <c r="Q3" s="128"/>
      <c r="R3" s="130">
        <v>41455</v>
      </c>
      <c r="S3" s="157"/>
      <c r="T3" s="91"/>
      <c r="U3" s="147">
        <v>41820</v>
      </c>
      <c r="V3" s="106"/>
      <c r="W3" s="164"/>
      <c r="X3" s="91"/>
      <c r="Y3" s="191">
        <v>42185</v>
      </c>
      <c r="Z3" s="153"/>
      <c r="AA3" s="91"/>
      <c r="AB3" s="91"/>
      <c r="AC3" s="193" t="s">
        <v>52</v>
      </c>
      <c r="AD3" s="135" t="s">
        <v>64</v>
      </c>
    </row>
    <row r="4" spans="1:32" ht="15" customHeight="1">
      <c r="A4" s="8" t="s">
        <v>8</v>
      </c>
      <c r="B4" s="20">
        <v>13240</v>
      </c>
      <c r="C4" s="21"/>
      <c r="D4" s="20">
        <v>12584</v>
      </c>
      <c r="E4" s="22"/>
      <c r="F4" s="23">
        <v>12482</v>
      </c>
      <c r="G4" s="47"/>
      <c r="H4" s="23">
        <v>12600</v>
      </c>
      <c r="I4" s="56"/>
      <c r="J4" s="23">
        <v>12295</v>
      </c>
      <c r="K4" s="56"/>
      <c r="L4" s="23">
        <f>SUM(L52*L53)</f>
        <v>12510</v>
      </c>
      <c r="M4" s="33"/>
      <c r="N4" s="23">
        <v>12154</v>
      </c>
      <c r="P4" s="91">
        <v>12375</v>
      </c>
      <c r="Q4" s="106"/>
      <c r="R4" s="91">
        <v>11859</v>
      </c>
      <c r="S4" s="158">
        <v>96</v>
      </c>
      <c r="T4" s="91">
        <v>14850</v>
      </c>
      <c r="U4" s="148">
        <v>14472</v>
      </c>
      <c r="V4" s="106"/>
      <c r="W4" s="164">
        <v>97</v>
      </c>
      <c r="X4" s="91">
        <v>14410</v>
      </c>
      <c r="Y4" s="91">
        <v>12926</v>
      </c>
      <c r="Z4" s="153"/>
      <c r="AA4" s="91">
        <f>SUM(1250*11)</f>
        <v>13750</v>
      </c>
      <c r="AB4" s="91">
        <v>6748</v>
      </c>
      <c r="AC4" s="178">
        <v>13530</v>
      </c>
      <c r="AD4" s="32" t="s">
        <v>8</v>
      </c>
      <c r="AF4" s="171"/>
    </row>
    <row r="5" spans="1:30" ht="15" customHeight="1">
      <c r="A5" s="8" t="s">
        <v>9</v>
      </c>
      <c r="B5" s="20">
        <v>312</v>
      </c>
      <c r="C5" s="21"/>
      <c r="D5" s="20">
        <v>287</v>
      </c>
      <c r="E5" s="22"/>
      <c r="F5" s="23">
        <v>236</v>
      </c>
      <c r="G5" s="47"/>
      <c r="H5" s="23"/>
      <c r="I5" s="56"/>
      <c r="J5" s="24">
        <v>208</v>
      </c>
      <c r="K5" s="56"/>
      <c r="L5" s="23"/>
      <c r="M5" s="33"/>
      <c r="N5" s="23">
        <v>186</v>
      </c>
      <c r="P5" s="91"/>
      <c r="Q5" s="106"/>
      <c r="R5" s="91">
        <v>162</v>
      </c>
      <c r="S5" s="158"/>
      <c r="T5" s="91"/>
      <c r="U5" s="148">
        <v>139</v>
      </c>
      <c r="V5" s="106"/>
      <c r="W5" s="164"/>
      <c r="X5" s="91"/>
      <c r="Y5" s="91">
        <v>131</v>
      </c>
      <c r="Z5" s="153"/>
      <c r="AA5" s="91"/>
      <c r="AB5" s="91"/>
      <c r="AC5" s="178"/>
      <c r="AD5" s="32" t="s">
        <v>54</v>
      </c>
    </row>
    <row r="6" spans="1:30" ht="15" customHeight="1">
      <c r="A6" s="8" t="s">
        <v>55</v>
      </c>
      <c r="B6" s="20">
        <v>476</v>
      </c>
      <c r="C6" s="21"/>
      <c r="D6" s="20">
        <v>24</v>
      </c>
      <c r="E6" s="22"/>
      <c r="F6" s="23">
        <v>75</v>
      </c>
      <c r="G6" s="47"/>
      <c r="H6" s="23"/>
      <c r="I6" s="56"/>
      <c r="J6" s="24">
        <v>45</v>
      </c>
      <c r="K6" s="56"/>
      <c r="L6" s="23"/>
      <c r="M6" s="33"/>
      <c r="N6" s="23">
        <v>72</v>
      </c>
      <c r="P6" s="91"/>
      <c r="Q6" s="106"/>
      <c r="R6" s="91">
        <v>779</v>
      </c>
      <c r="S6" s="158"/>
      <c r="T6" s="91"/>
      <c r="U6" s="148"/>
      <c r="V6" s="106"/>
      <c r="W6" s="164"/>
      <c r="X6" s="91"/>
      <c r="Y6" s="91"/>
      <c r="Z6" s="153"/>
      <c r="AA6" s="91"/>
      <c r="AB6" s="91"/>
      <c r="AC6" s="178"/>
      <c r="AD6" s="32" t="s">
        <v>55</v>
      </c>
    </row>
    <row r="7" spans="1:30" ht="15" customHeight="1" thickBot="1">
      <c r="A7" s="8" t="s">
        <v>10</v>
      </c>
      <c r="B7" s="20"/>
      <c r="C7" s="21"/>
      <c r="D7" s="20"/>
      <c r="E7" s="22"/>
      <c r="F7" s="23">
        <v>762</v>
      </c>
      <c r="G7" s="47"/>
      <c r="H7" s="23"/>
      <c r="I7" s="56"/>
      <c r="J7" s="24">
        <v>612</v>
      </c>
      <c r="K7" s="56"/>
      <c r="L7" s="23"/>
      <c r="M7" s="33"/>
      <c r="N7" s="23"/>
      <c r="P7" s="91"/>
      <c r="Q7" s="106"/>
      <c r="R7" s="91"/>
      <c r="S7" s="158"/>
      <c r="T7" s="91"/>
      <c r="U7" s="148">
        <v>1775</v>
      </c>
      <c r="V7" s="106"/>
      <c r="W7" s="164"/>
      <c r="X7" s="91"/>
      <c r="Y7" s="139">
        <v>1156</v>
      </c>
      <c r="Z7" s="153"/>
      <c r="AA7" s="139"/>
      <c r="AB7" s="139"/>
      <c r="AC7" s="179"/>
      <c r="AD7" s="32" t="s">
        <v>10</v>
      </c>
    </row>
    <row r="8" spans="1:30" ht="15" customHeight="1" thickBot="1">
      <c r="A8" s="7" t="s">
        <v>11</v>
      </c>
      <c r="B8" s="28">
        <v>15087</v>
      </c>
      <c r="C8" s="19"/>
      <c r="D8" s="136">
        <v>13993</v>
      </c>
      <c r="E8" s="29"/>
      <c r="F8" s="30">
        <f>SUM(F4:F7)</f>
        <v>13555</v>
      </c>
      <c r="G8" s="47"/>
      <c r="H8" s="31">
        <f>SUM(H4:H7)</f>
        <v>12600</v>
      </c>
      <c r="I8" s="56"/>
      <c r="J8" s="31">
        <f>SUM(J4:J7)</f>
        <v>13160</v>
      </c>
      <c r="K8" s="56"/>
      <c r="L8" s="31">
        <f>SUM(L4:L7)</f>
        <v>12510</v>
      </c>
      <c r="M8" s="33"/>
      <c r="N8" s="31">
        <f>SUM(N4:N7)</f>
        <v>12412</v>
      </c>
      <c r="P8" s="92">
        <f>SUM(P4:P7)</f>
        <v>12375</v>
      </c>
      <c r="Q8" s="105"/>
      <c r="R8" s="92">
        <f>SUM(R4:R7)</f>
        <v>12800</v>
      </c>
      <c r="S8" s="155"/>
      <c r="T8" s="92">
        <v>14850</v>
      </c>
      <c r="U8" s="149">
        <f>SUM(U4:U7)</f>
        <v>16386</v>
      </c>
      <c r="V8" s="105"/>
      <c r="W8" s="165"/>
      <c r="X8" s="92">
        <f aca="true" t="shared" si="0" ref="X8:AC8">SUM(X4:X7)</f>
        <v>14410</v>
      </c>
      <c r="Y8" s="92">
        <f t="shared" si="0"/>
        <v>14213</v>
      </c>
      <c r="Z8" s="92">
        <f t="shared" si="0"/>
        <v>0</v>
      </c>
      <c r="AA8" s="92">
        <f t="shared" si="0"/>
        <v>13750</v>
      </c>
      <c r="AB8" s="175">
        <f t="shared" si="0"/>
        <v>6748</v>
      </c>
      <c r="AC8" s="180">
        <f t="shared" si="0"/>
        <v>13530</v>
      </c>
      <c r="AD8" s="84" t="s">
        <v>11</v>
      </c>
    </row>
    <row r="9" spans="1:30" ht="15" customHeight="1">
      <c r="A9" s="7" t="s">
        <v>63</v>
      </c>
      <c r="B9" s="32"/>
      <c r="C9" s="19"/>
      <c r="D9" s="32"/>
      <c r="E9" s="22"/>
      <c r="F9" s="9"/>
      <c r="G9" s="47"/>
      <c r="H9" s="9"/>
      <c r="I9" s="56"/>
      <c r="J9" s="33"/>
      <c r="K9" s="56"/>
      <c r="L9" s="9"/>
      <c r="M9" s="33"/>
      <c r="N9" s="9"/>
      <c r="P9" s="93"/>
      <c r="Q9" s="93"/>
      <c r="R9" s="93"/>
      <c r="S9" s="159"/>
      <c r="T9" s="93"/>
      <c r="U9" s="93"/>
      <c r="V9" s="93"/>
      <c r="W9" s="166"/>
      <c r="X9" s="93"/>
      <c r="Y9" s="93"/>
      <c r="Z9" s="115"/>
      <c r="AA9" s="93"/>
      <c r="AB9" s="93"/>
      <c r="AC9" s="181"/>
      <c r="AD9" s="84" t="s">
        <v>63</v>
      </c>
    </row>
    <row r="10" spans="1:30" ht="15" customHeight="1" thickBot="1">
      <c r="A10" s="7" t="s">
        <v>12</v>
      </c>
      <c r="B10" s="32"/>
      <c r="C10" s="34"/>
      <c r="D10" s="32"/>
      <c r="E10" s="22"/>
      <c r="F10" s="9"/>
      <c r="G10" s="47"/>
      <c r="H10" s="9"/>
      <c r="I10" s="56"/>
      <c r="J10" s="33"/>
      <c r="K10" s="56"/>
      <c r="L10" s="9"/>
      <c r="M10" s="33"/>
      <c r="N10" s="9"/>
      <c r="P10" s="93"/>
      <c r="Q10" s="93"/>
      <c r="R10" s="93"/>
      <c r="S10" s="159"/>
      <c r="T10" s="93"/>
      <c r="U10" s="93"/>
      <c r="V10" s="93"/>
      <c r="W10" s="166"/>
      <c r="X10" s="93"/>
      <c r="Y10" s="93"/>
      <c r="Z10" s="115"/>
      <c r="AA10" s="93"/>
      <c r="AB10" s="93"/>
      <c r="AC10" s="181"/>
      <c r="AD10" s="84" t="s">
        <v>12</v>
      </c>
    </row>
    <row r="11" spans="1:30" ht="15" customHeight="1">
      <c r="A11" s="8" t="s">
        <v>58</v>
      </c>
      <c r="B11" s="35">
        <v>800</v>
      </c>
      <c r="C11" s="36">
        <v>1</v>
      </c>
      <c r="D11" s="35">
        <v>800</v>
      </c>
      <c r="E11" s="37">
        <v>1</v>
      </c>
      <c r="F11" s="38">
        <v>800</v>
      </c>
      <c r="G11" s="59">
        <v>1</v>
      </c>
      <c r="H11" s="38">
        <v>800</v>
      </c>
      <c r="I11" s="62"/>
      <c r="J11" s="38">
        <v>800</v>
      </c>
      <c r="K11" s="62">
        <v>1</v>
      </c>
      <c r="L11" s="38">
        <v>800</v>
      </c>
      <c r="M11" s="33"/>
      <c r="N11" s="38">
        <v>800</v>
      </c>
      <c r="O11" s="100">
        <v>1</v>
      </c>
      <c r="P11" s="94">
        <v>800</v>
      </c>
      <c r="Q11" s="106"/>
      <c r="R11" s="94">
        <v>800</v>
      </c>
      <c r="S11" s="158">
        <v>100</v>
      </c>
      <c r="T11" s="94">
        <v>800</v>
      </c>
      <c r="U11" s="94">
        <v>800</v>
      </c>
      <c r="V11" s="106"/>
      <c r="W11" s="164">
        <v>100</v>
      </c>
      <c r="X11" s="94">
        <v>800</v>
      </c>
      <c r="Y11" s="94">
        <v>800</v>
      </c>
      <c r="Z11" s="153"/>
      <c r="AA11" s="94">
        <v>800</v>
      </c>
      <c r="AB11" s="94">
        <v>400</v>
      </c>
      <c r="AC11" s="182">
        <v>800</v>
      </c>
      <c r="AD11" s="32" t="s">
        <v>58</v>
      </c>
    </row>
    <row r="12" spans="1:30" ht="15" customHeight="1">
      <c r="A12" s="8" t="s">
        <v>74</v>
      </c>
      <c r="B12" s="20"/>
      <c r="C12" s="36"/>
      <c r="D12" s="20"/>
      <c r="E12" s="37"/>
      <c r="F12" s="23"/>
      <c r="G12" s="59"/>
      <c r="H12" s="23"/>
      <c r="I12" s="62"/>
      <c r="J12" s="23"/>
      <c r="K12" s="62"/>
      <c r="L12" s="23"/>
      <c r="M12" s="33"/>
      <c r="N12" s="23"/>
      <c r="O12" s="100"/>
      <c r="P12" s="91"/>
      <c r="Q12" s="106"/>
      <c r="R12" s="91"/>
      <c r="S12" s="158"/>
      <c r="T12" s="91"/>
      <c r="U12" s="91"/>
      <c r="V12" s="106"/>
      <c r="W12" s="164"/>
      <c r="X12" s="91"/>
      <c r="Y12" s="91"/>
      <c r="Z12" s="153"/>
      <c r="AA12" s="91">
        <v>500</v>
      </c>
      <c r="AB12" s="91"/>
      <c r="AC12" s="178">
        <v>400</v>
      </c>
      <c r="AD12" s="32" t="s">
        <v>74</v>
      </c>
    </row>
    <row r="13" spans="1:30" ht="15" customHeight="1">
      <c r="A13" s="8" t="s">
        <v>60</v>
      </c>
      <c r="B13" s="20">
        <v>624</v>
      </c>
      <c r="C13" s="36">
        <v>0.46</v>
      </c>
      <c r="D13" s="20">
        <v>415</v>
      </c>
      <c r="E13" s="37">
        <v>0.33</v>
      </c>
      <c r="F13" s="23">
        <v>488</v>
      </c>
      <c r="G13" s="59">
        <v>0.49</v>
      </c>
      <c r="H13" s="23">
        <v>1000</v>
      </c>
      <c r="I13" s="56"/>
      <c r="J13" s="23">
        <v>592</v>
      </c>
      <c r="K13" s="62">
        <v>0.59</v>
      </c>
      <c r="L13" s="23">
        <v>800</v>
      </c>
      <c r="M13" s="33"/>
      <c r="N13" s="23">
        <v>804</v>
      </c>
      <c r="O13" s="100">
        <v>1</v>
      </c>
      <c r="P13" s="91">
        <v>700</v>
      </c>
      <c r="Q13" s="106"/>
      <c r="R13" s="91">
        <v>320</v>
      </c>
      <c r="S13" s="158">
        <v>46</v>
      </c>
      <c r="T13" s="91">
        <v>650</v>
      </c>
      <c r="U13" s="91">
        <v>95</v>
      </c>
      <c r="V13" s="106"/>
      <c r="W13" s="164">
        <v>14</v>
      </c>
      <c r="X13" s="91">
        <v>550</v>
      </c>
      <c r="Y13" s="91">
        <v>175</v>
      </c>
      <c r="Z13" s="153"/>
      <c r="AA13" s="91">
        <v>200</v>
      </c>
      <c r="AB13" s="91">
        <v>52</v>
      </c>
      <c r="AC13" s="178">
        <v>200</v>
      </c>
      <c r="AD13" s="32" t="s">
        <v>60</v>
      </c>
    </row>
    <row r="14" spans="1:30" ht="15" customHeight="1">
      <c r="A14" s="8" t="s">
        <v>59</v>
      </c>
      <c r="B14" s="20">
        <v>467</v>
      </c>
      <c r="C14" s="36">
        <v>0.93</v>
      </c>
      <c r="D14" s="20">
        <v>224</v>
      </c>
      <c r="E14" s="37">
        <v>0.45</v>
      </c>
      <c r="F14" s="23">
        <v>268</v>
      </c>
      <c r="G14" s="59">
        <v>0.6</v>
      </c>
      <c r="H14" s="23">
        <v>400</v>
      </c>
      <c r="I14" s="56"/>
      <c r="J14" s="23">
        <v>328</v>
      </c>
      <c r="K14" s="62">
        <v>0.82</v>
      </c>
      <c r="L14" s="23">
        <v>350</v>
      </c>
      <c r="M14" s="33"/>
      <c r="N14" s="23">
        <v>279</v>
      </c>
      <c r="O14" s="100">
        <f>SUM(N14/L14)</f>
        <v>0.7971428571428572</v>
      </c>
      <c r="P14" s="91">
        <v>325</v>
      </c>
      <c r="Q14" s="106"/>
      <c r="R14" s="91">
        <v>209</v>
      </c>
      <c r="S14" s="158">
        <v>64</v>
      </c>
      <c r="T14" s="91">
        <v>300</v>
      </c>
      <c r="U14" s="91">
        <v>134</v>
      </c>
      <c r="V14" s="106"/>
      <c r="W14" s="164">
        <v>45</v>
      </c>
      <c r="X14" s="91">
        <v>275</v>
      </c>
      <c r="Y14" s="91">
        <v>175</v>
      </c>
      <c r="Z14" s="153"/>
      <c r="AA14" s="91">
        <v>200</v>
      </c>
      <c r="AB14" s="91">
        <v>123</v>
      </c>
      <c r="AC14" s="178">
        <v>200</v>
      </c>
      <c r="AD14" s="32" t="s">
        <v>59</v>
      </c>
    </row>
    <row r="15" spans="1:30" ht="15" customHeight="1">
      <c r="A15" s="8" t="s">
        <v>13</v>
      </c>
      <c r="B15" s="20"/>
      <c r="C15" s="21"/>
      <c r="D15" s="20">
        <v>94</v>
      </c>
      <c r="E15" s="37">
        <v>0.63</v>
      </c>
      <c r="F15" s="23">
        <v>106</v>
      </c>
      <c r="G15" s="59">
        <v>0.71</v>
      </c>
      <c r="H15" s="23">
        <v>120</v>
      </c>
      <c r="I15" s="56"/>
      <c r="J15" s="24"/>
      <c r="K15" s="56"/>
      <c r="L15" s="23">
        <v>100</v>
      </c>
      <c r="M15" s="33"/>
      <c r="N15" s="23"/>
      <c r="O15" s="100"/>
      <c r="P15" s="91">
        <v>100</v>
      </c>
      <c r="Q15" s="106"/>
      <c r="R15" s="91">
        <v>18</v>
      </c>
      <c r="S15" s="158">
        <v>18</v>
      </c>
      <c r="T15" s="91">
        <v>100</v>
      </c>
      <c r="U15" s="91"/>
      <c r="V15" s="106"/>
      <c r="W15" s="164">
        <v>0</v>
      </c>
      <c r="X15" s="91">
        <v>100</v>
      </c>
      <c r="Y15" s="91">
        <v>96</v>
      </c>
      <c r="Z15" s="153"/>
      <c r="AA15" s="91">
        <v>100</v>
      </c>
      <c r="AB15" s="91">
        <v>48</v>
      </c>
      <c r="AC15" s="178">
        <v>250</v>
      </c>
      <c r="AD15" s="32" t="s">
        <v>85</v>
      </c>
    </row>
    <row r="16" spans="1:30" ht="15" customHeight="1">
      <c r="A16" s="8" t="s">
        <v>14</v>
      </c>
      <c r="B16" s="20"/>
      <c r="C16" s="21"/>
      <c r="D16" s="20"/>
      <c r="E16" s="22"/>
      <c r="F16" s="23"/>
      <c r="G16" s="47"/>
      <c r="H16" s="23"/>
      <c r="I16" s="56"/>
      <c r="J16" s="24"/>
      <c r="K16" s="56"/>
      <c r="L16" s="23">
        <v>100</v>
      </c>
      <c r="M16" s="23"/>
      <c r="N16" s="23"/>
      <c r="O16" s="100"/>
      <c r="P16" s="91">
        <v>100</v>
      </c>
      <c r="Q16" s="106"/>
      <c r="R16" s="91"/>
      <c r="S16" s="158">
        <v>0</v>
      </c>
      <c r="T16" s="91">
        <v>100</v>
      </c>
      <c r="U16" s="91"/>
      <c r="V16" s="106"/>
      <c r="W16" s="164">
        <v>0</v>
      </c>
      <c r="X16" s="91">
        <v>50</v>
      </c>
      <c r="Y16" s="91"/>
      <c r="Z16" s="153"/>
      <c r="AA16" s="91">
        <v>50</v>
      </c>
      <c r="AB16" s="91"/>
      <c r="AC16" s="178">
        <v>50</v>
      </c>
      <c r="AD16" s="32" t="s">
        <v>14</v>
      </c>
    </row>
    <row r="17" spans="1:30" ht="15" customHeight="1">
      <c r="A17" s="8" t="s">
        <v>15</v>
      </c>
      <c r="B17" s="20"/>
      <c r="C17" s="36"/>
      <c r="D17" s="20"/>
      <c r="E17" s="22"/>
      <c r="F17" s="23">
        <v>69</v>
      </c>
      <c r="G17" s="59">
        <v>0.69</v>
      </c>
      <c r="H17" s="23">
        <v>120</v>
      </c>
      <c r="I17" s="56"/>
      <c r="J17" s="24">
        <v>67</v>
      </c>
      <c r="K17" s="62">
        <v>0.56</v>
      </c>
      <c r="L17" s="23">
        <v>100</v>
      </c>
      <c r="M17" s="33"/>
      <c r="N17" s="90">
        <v>106</v>
      </c>
      <c r="O17" s="100">
        <f aca="true" t="shared" si="1" ref="O17:O50">SUM(N17/L17)</f>
        <v>1.06</v>
      </c>
      <c r="P17" s="91">
        <v>100</v>
      </c>
      <c r="Q17" s="106"/>
      <c r="R17" s="91">
        <v>75</v>
      </c>
      <c r="S17" s="158">
        <v>75</v>
      </c>
      <c r="T17" s="91">
        <v>130</v>
      </c>
      <c r="U17" s="91">
        <v>128</v>
      </c>
      <c r="V17" s="106"/>
      <c r="W17" s="164">
        <v>100</v>
      </c>
      <c r="X17" s="91">
        <v>100</v>
      </c>
      <c r="Y17" s="91">
        <v>107</v>
      </c>
      <c r="Z17" s="153"/>
      <c r="AA17" s="91">
        <v>100</v>
      </c>
      <c r="AB17" s="91"/>
      <c r="AC17" s="178">
        <v>100</v>
      </c>
      <c r="AD17" s="32" t="s">
        <v>15</v>
      </c>
    </row>
    <row r="18" spans="1:30" ht="15" customHeight="1">
      <c r="A18" s="8" t="s">
        <v>16</v>
      </c>
      <c r="B18" s="20">
        <v>143</v>
      </c>
      <c r="C18" s="36">
        <v>0.57</v>
      </c>
      <c r="D18" s="20">
        <v>141</v>
      </c>
      <c r="E18" s="37">
        <v>0.7</v>
      </c>
      <c r="F18" s="23">
        <v>237</v>
      </c>
      <c r="G18" s="59">
        <v>0.95</v>
      </c>
      <c r="H18" s="23">
        <v>250</v>
      </c>
      <c r="I18" s="56"/>
      <c r="J18" s="39">
        <v>267</v>
      </c>
      <c r="K18" s="62">
        <v>1.07</v>
      </c>
      <c r="L18" s="23">
        <v>250</v>
      </c>
      <c r="M18" s="33"/>
      <c r="N18" s="90">
        <v>352</v>
      </c>
      <c r="O18" s="100">
        <f t="shared" si="1"/>
        <v>1.408</v>
      </c>
      <c r="P18" s="91">
        <v>250</v>
      </c>
      <c r="Q18" s="106"/>
      <c r="R18" s="91">
        <v>67</v>
      </c>
      <c r="S18" s="158">
        <v>27</v>
      </c>
      <c r="T18" s="91">
        <v>250</v>
      </c>
      <c r="U18" s="91"/>
      <c r="V18" s="106"/>
      <c r="W18" s="164">
        <v>0</v>
      </c>
      <c r="X18" s="91">
        <v>250</v>
      </c>
      <c r="Y18" s="91">
        <v>43</v>
      </c>
      <c r="Z18" s="153"/>
      <c r="AA18" s="91">
        <v>200</v>
      </c>
      <c r="AB18" s="91">
        <v>43</v>
      </c>
      <c r="AC18" s="178">
        <v>200</v>
      </c>
      <c r="AD18" s="32" t="s">
        <v>16</v>
      </c>
    </row>
    <row r="19" spans="1:30" ht="15" customHeight="1">
      <c r="A19" s="8" t="s">
        <v>17</v>
      </c>
      <c r="B19" s="20">
        <v>361</v>
      </c>
      <c r="C19" s="36">
        <v>1.44</v>
      </c>
      <c r="D19" s="20">
        <v>198</v>
      </c>
      <c r="E19" s="37">
        <v>0.99</v>
      </c>
      <c r="F19" s="23">
        <v>303</v>
      </c>
      <c r="G19" s="59">
        <v>0.76</v>
      </c>
      <c r="H19" s="23">
        <v>400</v>
      </c>
      <c r="I19" s="56"/>
      <c r="J19" s="24">
        <v>366</v>
      </c>
      <c r="K19" s="62">
        <v>0.91</v>
      </c>
      <c r="L19" s="23">
        <v>500</v>
      </c>
      <c r="M19" s="33"/>
      <c r="N19" s="23">
        <v>543</v>
      </c>
      <c r="O19" s="100">
        <f t="shared" si="1"/>
        <v>1.086</v>
      </c>
      <c r="P19" s="91">
        <v>400</v>
      </c>
      <c r="Q19" s="106"/>
      <c r="R19" s="91">
        <v>437</v>
      </c>
      <c r="S19" s="158">
        <v>109</v>
      </c>
      <c r="T19" s="91">
        <v>500</v>
      </c>
      <c r="U19" s="91">
        <v>315</v>
      </c>
      <c r="V19" s="106"/>
      <c r="W19" s="164">
        <v>63</v>
      </c>
      <c r="X19" s="91">
        <v>500</v>
      </c>
      <c r="Y19" s="91"/>
      <c r="Z19" s="153"/>
      <c r="AA19" s="91">
        <v>500</v>
      </c>
      <c r="AB19" s="91">
        <v>198</v>
      </c>
      <c r="AC19" s="178">
        <v>450</v>
      </c>
      <c r="AD19" s="32" t="s">
        <v>17</v>
      </c>
    </row>
    <row r="20" spans="1:30" ht="15" customHeight="1">
      <c r="A20" s="8" t="s">
        <v>18</v>
      </c>
      <c r="B20" s="20">
        <v>117</v>
      </c>
      <c r="C20" s="36">
        <v>0.47</v>
      </c>
      <c r="D20" s="20">
        <v>167</v>
      </c>
      <c r="E20" s="36">
        <v>0.83</v>
      </c>
      <c r="F20" s="23">
        <v>44</v>
      </c>
      <c r="G20" s="59">
        <v>0.18</v>
      </c>
      <c r="H20" s="23">
        <v>250</v>
      </c>
      <c r="I20" s="56"/>
      <c r="J20" s="24">
        <v>52</v>
      </c>
      <c r="K20" s="62">
        <v>0.21</v>
      </c>
      <c r="L20" s="23">
        <v>250</v>
      </c>
      <c r="M20" s="33"/>
      <c r="N20" s="23">
        <v>99</v>
      </c>
      <c r="O20" s="100">
        <f t="shared" si="1"/>
        <v>0.396</v>
      </c>
      <c r="P20" s="91">
        <v>250</v>
      </c>
      <c r="Q20" s="106"/>
      <c r="R20" s="91">
        <v>179</v>
      </c>
      <c r="S20" s="158">
        <v>72</v>
      </c>
      <c r="T20" s="91">
        <v>250</v>
      </c>
      <c r="U20" s="91">
        <v>70</v>
      </c>
      <c r="V20" s="106"/>
      <c r="W20" s="164">
        <v>28</v>
      </c>
      <c r="X20" s="91">
        <v>250</v>
      </c>
      <c r="Y20" s="91">
        <v>169</v>
      </c>
      <c r="Z20" s="153"/>
      <c r="AA20" s="91">
        <v>200</v>
      </c>
      <c r="AB20" s="91">
        <v>48</v>
      </c>
      <c r="AC20" s="178">
        <v>200</v>
      </c>
      <c r="AD20" s="32" t="s">
        <v>18</v>
      </c>
    </row>
    <row r="21" spans="1:30" ht="15" customHeight="1">
      <c r="A21" s="8" t="s">
        <v>19</v>
      </c>
      <c r="B21" s="20">
        <v>44</v>
      </c>
      <c r="C21" s="36">
        <v>0.18</v>
      </c>
      <c r="D21" s="20">
        <v>0</v>
      </c>
      <c r="E21" s="22"/>
      <c r="F21" s="23"/>
      <c r="G21" s="47"/>
      <c r="H21" s="23">
        <v>250</v>
      </c>
      <c r="I21" s="56"/>
      <c r="J21" s="24">
        <v>80</v>
      </c>
      <c r="K21" s="62">
        <v>0.32</v>
      </c>
      <c r="L21" s="23">
        <v>250</v>
      </c>
      <c r="M21" s="33"/>
      <c r="N21" s="23">
        <v>96</v>
      </c>
      <c r="O21" s="100">
        <f t="shared" si="1"/>
        <v>0.384</v>
      </c>
      <c r="P21" s="91">
        <v>250</v>
      </c>
      <c r="Q21" s="106"/>
      <c r="R21" s="91"/>
      <c r="S21" s="158">
        <v>0</v>
      </c>
      <c r="T21" s="91">
        <v>250</v>
      </c>
      <c r="U21" s="91"/>
      <c r="V21" s="106"/>
      <c r="W21" s="164">
        <v>0</v>
      </c>
      <c r="X21" s="91">
        <v>250</v>
      </c>
      <c r="Y21" s="91">
        <v>114</v>
      </c>
      <c r="Z21" s="153"/>
      <c r="AA21" s="91">
        <v>200</v>
      </c>
      <c r="AB21" s="91">
        <v>75</v>
      </c>
      <c r="AC21" s="178">
        <v>200</v>
      </c>
      <c r="AD21" s="32" t="s">
        <v>19</v>
      </c>
    </row>
    <row r="22" spans="1:30" ht="15" customHeight="1">
      <c r="A22" s="8" t="s">
        <v>20</v>
      </c>
      <c r="B22" s="20">
        <v>166</v>
      </c>
      <c r="C22" s="36">
        <v>0.66</v>
      </c>
      <c r="D22" s="20">
        <v>79</v>
      </c>
      <c r="E22" s="37">
        <v>0.4</v>
      </c>
      <c r="F22" s="23">
        <v>76</v>
      </c>
      <c r="G22" s="59">
        <v>0.3</v>
      </c>
      <c r="H22" s="23">
        <v>250</v>
      </c>
      <c r="I22" s="56"/>
      <c r="J22" s="24">
        <v>165</v>
      </c>
      <c r="K22" s="62">
        <v>0.66</v>
      </c>
      <c r="L22" s="23">
        <v>250</v>
      </c>
      <c r="M22" s="33"/>
      <c r="N22" s="23">
        <v>210</v>
      </c>
      <c r="O22" s="100">
        <f t="shared" si="1"/>
        <v>0.84</v>
      </c>
      <c r="P22" s="91">
        <v>250</v>
      </c>
      <c r="Q22" s="106"/>
      <c r="R22" s="91">
        <v>145</v>
      </c>
      <c r="S22" s="158">
        <v>58</v>
      </c>
      <c r="T22" s="91">
        <v>250</v>
      </c>
      <c r="U22" s="91">
        <v>27</v>
      </c>
      <c r="V22" s="106"/>
      <c r="W22" s="164">
        <v>11</v>
      </c>
      <c r="X22" s="91">
        <v>250</v>
      </c>
      <c r="Y22" s="91">
        <v>28</v>
      </c>
      <c r="Z22" s="153"/>
      <c r="AA22" s="91">
        <v>200</v>
      </c>
      <c r="AB22" s="91"/>
      <c r="AC22" s="178">
        <v>200</v>
      </c>
      <c r="AD22" s="32" t="s">
        <v>20</v>
      </c>
    </row>
    <row r="23" spans="1:30" ht="15" customHeight="1">
      <c r="A23" s="8" t="s">
        <v>61</v>
      </c>
      <c r="B23" s="20">
        <v>780</v>
      </c>
      <c r="C23" s="36">
        <v>0.78</v>
      </c>
      <c r="D23" s="20">
        <v>733</v>
      </c>
      <c r="E23" s="37">
        <v>0.73</v>
      </c>
      <c r="F23" s="23">
        <v>732</v>
      </c>
      <c r="G23" s="59">
        <v>0.49</v>
      </c>
      <c r="H23" s="40">
        <v>1500</v>
      </c>
      <c r="I23" s="56"/>
      <c r="J23" s="40">
        <v>2036</v>
      </c>
      <c r="K23" s="62">
        <v>1.36</v>
      </c>
      <c r="L23" s="23">
        <v>2200</v>
      </c>
      <c r="M23" s="88"/>
      <c r="N23" s="23">
        <v>1229</v>
      </c>
      <c r="O23" s="100">
        <f t="shared" si="1"/>
        <v>0.5586363636363636</v>
      </c>
      <c r="P23" s="91">
        <v>2200</v>
      </c>
      <c r="Q23" s="106"/>
      <c r="R23" s="91"/>
      <c r="S23" s="158"/>
      <c r="T23" s="91">
        <v>2000</v>
      </c>
      <c r="U23" s="91">
        <v>1553</v>
      </c>
      <c r="V23" s="106"/>
      <c r="W23" s="164">
        <v>78</v>
      </c>
      <c r="X23" s="91">
        <v>2000</v>
      </c>
      <c r="Y23" s="91">
        <v>755</v>
      </c>
      <c r="Z23" s="153"/>
      <c r="AA23" s="91">
        <v>2000</v>
      </c>
      <c r="AB23" s="91"/>
      <c r="AC23" s="178">
        <v>2000</v>
      </c>
      <c r="AD23" s="32" t="s">
        <v>62</v>
      </c>
    </row>
    <row r="24" spans="1:30" ht="15" customHeight="1">
      <c r="A24" s="8" t="s">
        <v>21</v>
      </c>
      <c r="B24" s="20">
        <v>96</v>
      </c>
      <c r="C24" s="36">
        <v>0.48</v>
      </c>
      <c r="D24" s="20">
        <v>162</v>
      </c>
      <c r="E24" s="37">
        <v>0.81</v>
      </c>
      <c r="F24" s="23">
        <v>459</v>
      </c>
      <c r="G24" s="59">
        <v>2.3</v>
      </c>
      <c r="H24" s="23">
        <v>200</v>
      </c>
      <c r="I24" s="56"/>
      <c r="J24" s="23">
        <v>66</v>
      </c>
      <c r="K24" s="62">
        <v>0.33</v>
      </c>
      <c r="L24" s="23">
        <v>450</v>
      </c>
      <c r="M24" s="33"/>
      <c r="N24" s="40">
        <v>495</v>
      </c>
      <c r="O24" s="100">
        <f t="shared" si="1"/>
        <v>1.1</v>
      </c>
      <c r="P24" s="91">
        <v>300</v>
      </c>
      <c r="Q24" s="106"/>
      <c r="R24" s="91">
        <v>350</v>
      </c>
      <c r="S24" s="158">
        <v>116</v>
      </c>
      <c r="T24" s="91">
        <v>200</v>
      </c>
      <c r="U24" s="91">
        <v>10</v>
      </c>
      <c r="V24" s="106"/>
      <c r="W24" s="164">
        <v>1</v>
      </c>
      <c r="X24" s="91">
        <v>200</v>
      </c>
      <c r="Y24" s="91">
        <v>132</v>
      </c>
      <c r="Z24" s="153"/>
      <c r="AA24" s="91">
        <v>200</v>
      </c>
      <c r="AB24" s="91"/>
      <c r="AC24" s="178">
        <v>200</v>
      </c>
      <c r="AD24" s="32" t="s">
        <v>21</v>
      </c>
    </row>
    <row r="25" spans="1:30" ht="15" customHeight="1">
      <c r="A25" s="8" t="s">
        <v>22</v>
      </c>
      <c r="B25" s="20">
        <v>593</v>
      </c>
      <c r="C25" s="36">
        <v>0.98</v>
      </c>
      <c r="D25" s="20">
        <v>566</v>
      </c>
      <c r="E25" s="57">
        <v>0.81</v>
      </c>
      <c r="F25" s="23">
        <v>620</v>
      </c>
      <c r="G25" s="59">
        <v>0.83</v>
      </c>
      <c r="H25" s="40">
        <v>800</v>
      </c>
      <c r="I25" s="56"/>
      <c r="J25" s="40">
        <v>1224</v>
      </c>
      <c r="K25" s="62">
        <v>1.53</v>
      </c>
      <c r="L25" s="23">
        <v>850</v>
      </c>
      <c r="M25" s="33"/>
      <c r="N25" s="23">
        <v>606</v>
      </c>
      <c r="O25" s="100">
        <f t="shared" si="1"/>
        <v>0.7129411764705882</v>
      </c>
      <c r="P25" s="91">
        <v>1250</v>
      </c>
      <c r="Q25" s="106"/>
      <c r="R25" s="91">
        <v>883</v>
      </c>
      <c r="S25" s="158">
        <v>71</v>
      </c>
      <c r="T25" s="91">
        <v>1150</v>
      </c>
      <c r="U25" s="91">
        <v>697</v>
      </c>
      <c r="V25" s="106"/>
      <c r="W25" s="164">
        <v>60</v>
      </c>
      <c r="X25" s="91">
        <v>1100</v>
      </c>
      <c r="Y25" s="91">
        <v>303</v>
      </c>
      <c r="Z25" s="153"/>
      <c r="AA25" s="91">
        <v>750</v>
      </c>
      <c r="AB25" s="91">
        <v>375</v>
      </c>
      <c r="AC25" s="178">
        <v>750</v>
      </c>
      <c r="AD25" s="32" t="s">
        <v>22</v>
      </c>
    </row>
    <row r="26" spans="1:30" ht="15" customHeight="1">
      <c r="A26" s="8" t="s">
        <v>23</v>
      </c>
      <c r="B26" s="20">
        <v>240</v>
      </c>
      <c r="C26" s="36">
        <v>1</v>
      </c>
      <c r="D26" s="20">
        <v>140</v>
      </c>
      <c r="E26" s="22"/>
      <c r="F26" s="23"/>
      <c r="G26" s="47"/>
      <c r="H26" s="23"/>
      <c r="I26" s="56"/>
      <c r="J26" s="23">
        <v>4</v>
      </c>
      <c r="K26" s="56"/>
      <c r="L26" s="23"/>
      <c r="M26" s="33"/>
      <c r="N26" s="23"/>
      <c r="O26" s="100"/>
      <c r="P26" s="91"/>
      <c r="Q26" s="106"/>
      <c r="R26" s="91"/>
      <c r="S26" s="158"/>
      <c r="T26" s="91"/>
      <c r="U26" s="91"/>
      <c r="V26" s="106"/>
      <c r="W26" s="164"/>
      <c r="X26" s="91"/>
      <c r="Y26" s="91">
        <v>20</v>
      </c>
      <c r="Z26" s="153"/>
      <c r="AA26" s="91"/>
      <c r="AB26" s="91"/>
      <c r="AC26" s="178"/>
      <c r="AD26" s="32" t="s">
        <v>23</v>
      </c>
    </row>
    <row r="27" spans="1:30" ht="15" customHeight="1">
      <c r="A27" s="8" t="s">
        <v>24</v>
      </c>
      <c r="B27" s="20"/>
      <c r="C27" s="21"/>
      <c r="D27" s="20">
        <v>3</v>
      </c>
      <c r="E27" s="22"/>
      <c r="F27" s="23">
        <v>4</v>
      </c>
      <c r="G27" s="47"/>
      <c r="H27" s="23"/>
      <c r="I27" s="56"/>
      <c r="J27" s="23"/>
      <c r="K27" s="56"/>
      <c r="L27" s="23"/>
      <c r="M27" s="33"/>
      <c r="N27" s="23"/>
      <c r="O27" s="100"/>
      <c r="P27" s="91"/>
      <c r="Q27" s="106"/>
      <c r="R27" s="91"/>
      <c r="S27" s="158"/>
      <c r="T27" s="91"/>
      <c r="U27" s="91"/>
      <c r="V27" s="106"/>
      <c r="W27" s="164"/>
      <c r="X27" s="91"/>
      <c r="Y27" s="91"/>
      <c r="Z27" s="153"/>
      <c r="AA27" s="91"/>
      <c r="AB27" s="91"/>
      <c r="AC27" s="178"/>
      <c r="AD27" s="32" t="s">
        <v>24</v>
      </c>
    </row>
    <row r="28" spans="1:30" ht="15" customHeight="1">
      <c r="A28" s="8" t="s">
        <v>25</v>
      </c>
      <c r="B28" s="20">
        <v>500</v>
      </c>
      <c r="C28" s="36">
        <v>1</v>
      </c>
      <c r="D28" s="20">
        <v>536</v>
      </c>
      <c r="E28" s="37">
        <v>1.07</v>
      </c>
      <c r="F28" s="23">
        <v>400</v>
      </c>
      <c r="G28" s="59">
        <v>0.73</v>
      </c>
      <c r="H28" s="40">
        <v>700</v>
      </c>
      <c r="I28" s="56"/>
      <c r="J28" s="40">
        <v>450</v>
      </c>
      <c r="K28" s="62">
        <v>0.64</v>
      </c>
      <c r="L28" s="23">
        <v>700</v>
      </c>
      <c r="M28" s="33"/>
      <c r="N28" s="23">
        <v>280</v>
      </c>
      <c r="O28" s="100">
        <f t="shared" si="1"/>
        <v>0.4</v>
      </c>
      <c r="P28" s="91">
        <v>600</v>
      </c>
      <c r="Q28" s="106"/>
      <c r="R28" s="91">
        <v>67</v>
      </c>
      <c r="S28" s="158">
        <v>11</v>
      </c>
      <c r="T28" s="91">
        <v>500</v>
      </c>
      <c r="U28" s="91">
        <v>119</v>
      </c>
      <c r="V28" s="106"/>
      <c r="W28" s="164">
        <v>24</v>
      </c>
      <c r="X28" s="91">
        <v>300</v>
      </c>
      <c r="Y28" s="91">
        <v>169</v>
      </c>
      <c r="Z28" s="153"/>
      <c r="AA28" s="91">
        <v>200</v>
      </c>
      <c r="AB28" s="91">
        <v>100</v>
      </c>
      <c r="AC28" s="178">
        <v>200</v>
      </c>
      <c r="AD28" s="32" t="s">
        <v>25</v>
      </c>
    </row>
    <row r="29" spans="1:30" ht="15" customHeight="1" thickBot="1">
      <c r="A29" s="8" t="s">
        <v>26</v>
      </c>
      <c r="B29" s="25">
        <v>7</v>
      </c>
      <c r="C29" s="41">
        <v>0.0002</v>
      </c>
      <c r="D29" s="25">
        <v>0</v>
      </c>
      <c r="E29" s="22"/>
      <c r="F29" s="23">
        <v>267</v>
      </c>
      <c r="G29" s="59">
        <v>1.33</v>
      </c>
      <c r="H29" s="23">
        <v>200</v>
      </c>
      <c r="I29" s="56"/>
      <c r="J29" s="27">
        <v>100</v>
      </c>
      <c r="K29" s="62">
        <v>0.5</v>
      </c>
      <c r="L29" s="26">
        <v>200</v>
      </c>
      <c r="M29" s="33"/>
      <c r="N29" s="26">
        <v>150</v>
      </c>
      <c r="O29" s="100">
        <f t="shared" si="1"/>
        <v>0.75</v>
      </c>
      <c r="P29" s="91">
        <v>200</v>
      </c>
      <c r="Q29" s="106"/>
      <c r="R29" s="91"/>
      <c r="S29" s="158"/>
      <c r="T29" s="139">
        <v>100</v>
      </c>
      <c r="U29" s="91"/>
      <c r="V29" s="106"/>
      <c r="W29" s="164">
        <v>0</v>
      </c>
      <c r="X29" s="91"/>
      <c r="Y29" s="139"/>
      <c r="Z29" s="153"/>
      <c r="AA29" s="139"/>
      <c r="AB29" s="139"/>
      <c r="AC29" s="179"/>
      <c r="AD29" s="32" t="s">
        <v>26</v>
      </c>
    </row>
    <row r="30" spans="1:30" ht="15" customHeight="1" thickBot="1" thickTop="1">
      <c r="A30" s="7" t="s">
        <v>27</v>
      </c>
      <c r="B30" s="28">
        <v>4991</v>
      </c>
      <c r="C30" s="19"/>
      <c r="D30" s="28">
        <v>4259</v>
      </c>
      <c r="E30" s="29"/>
      <c r="F30" s="31">
        <f>SUM(F11:F29)</f>
        <v>4873</v>
      </c>
      <c r="G30" s="47"/>
      <c r="H30" s="31">
        <f>SUM(H11:H29)</f>
        <v>7240</v>
      </c>
      <c r="I30" s="56"/>
      <c r="J30" s="31">
        <f>SUM(J11:J29)</f>
        <v>6597</v>
      </c>
      <c r="K30" s="56"/>
      <c r="L30" s="31">
        <f>SUM(L11:L29)</f>
        <v>8150</v>
      </c>
      <c r="M30" s="33"/>
      <c r="N30" s="31">
        <f>SUM(N11:N29)</f>
        <v>6049</v>
      </c>
      <c r="O30" s="100"/>
      <c r="P30" s="95">
        <f>SUM(P11:P29)</f>
        <v>8075</v>
      </c>
      <c r="Q30" s="106"/>
      <c r="R30" s="95">
        <f>SUM(R11:R29)</f>
        <v>3550</v>
      </c>
      <c r="S30" s="158"/>
      <c r="T30" s="95">
        <f>SUM(T11:T29)</f>
        <v>7530</v>
      </c>
      <c r="U30" s="95">
        <f>SUM(U11:U29)</f>
        <v>3948</v>
      </c>
      <c r="V30" s="106"/>
      <c r="W30" s="164"/>
      <c r="X30" s="92">
        <f aca="true" t="shared" si="2" ref="X30:AC30">SUM(X11:X29)</f>
        <v>6975</v>
      </c>
      <c r="Y30" s="92">
        <f t="shared" si="2"/>
        <v>3086</v>
      </c>
      <c r="Z30" s="92">
        <f t="shared" si="2"/>
        <v>0</v>
      </c>
      <c r="AA30" s="92">
        <f t="shared" si="2"/>
        <v>6400</v>
      </c>
      <c r="AB30" s="92">
        <f t="shared" si="2"/>
        <v>1462</v>
      </c>
      <c r="AC30" s="113">
        <f t="shared" si="2"/>
        <v>6400</v>
      </c>
      <c r="AD30" s="84" t="s">
        <v>27</v>
      </c>
    </row>
    <row r="31" spans="1:30" ht="15" customHeight="1" thickBot="1">
      <c r="A31" s="7" t="s">
        <v>28</v>
      </c>
      <c r="B31" s="32"/>
      <c r="C31" s="34"/>
      <c r="D31" s="32"/>
      <c r="E31" s="22"/>
      <c r="F31" s="9"/>
      <c r="G31" s="47"/>
      <c r="H31" s="9"/>
      <c r="I31" s="56"/>
      <c r="J31" s="33"/>
      <c r="K31" s="56"/>
      <c r="L31" s="11"/>
      <c r="M31" s="33"/>
      <c r="N31" s="9"/>
      <c r="O31" s="100"/>
      <c r="P31" s="93"/>
      <c r="Q31" s="93"/>
      <c r="R31" s="93"/>
      <c r="S31" s="159"/>
      <c r="T31" s="93"/>
      <c r="U31" s="93"/>
      <c r="V31" s="93"/>
      <c r="W31" s="166"/>
      <c r="X31" s="93"/>
      <c r="Y31" s="93"/>
      <c r="Z31" s="115"/>
      <c r="AA31" s="93"/>
      <c r="AB31" s="93"/>
      <c r="AC31" s="181"/>
      <c r="AD31" s="84" t="s">
        <v>28</v>
      </c>
    </row>
    <row r="32" spans="1:30" ht="15" customHeight="1">
      <c r="A32" s="8" t="s">
        <v>29</v>
      </c>
      <c r="B32" s="35">
        <v>441</v>
      </c>
      <c r="C32" s="36">
        <v>0.63</v>
      </c>
      <c r="D32" s="35">
        <v>395</v>
      </c>
      <c r="E32" s="22"/>
      <c r="F32" s="42">
        <v>697</v>
      </c>
      <c r="G32" s="59">
        <v>0.99</v>
      </c>
      <c r="H32" s="38">
        <v>750</v>
      </c>
      <c r="I32" s="56"/>
      <c r="J32" s="38">
        <v>302</v>
      </c>
      <c r="K32" s="62">
        <v>0.41</v>
      </c>
      <c r="L32" s="38">
        <v>900</v>
      </c>
      <c r="M32" s="33"/>
      <c r="N32" s="38">
        <v>120</v>
      </c>
      <c r="O32" s="100">
        <f t="shared" si="1"/>
        <v>0.13333333333333333</v>
      </c>
      <c r="P32" s="94">
        <v>750</v>
      </c>
      <c r="Q32" s="106"/>
      <c r="R32" s="109">
        <v>367</v>
      </c>
      <c r="S32" s="158">
        <v>49</v>
      </c>
      <c r="T32" s="94">
        <v>400</v>
      </c>
      <c r="U32" s="94">
        <v>316</v>
      </c>
      <c r="V32" s="106"/>
      <c r="W32" s="164">
        <v>79</v>
      </c>
      <c r="X32" s="94">
        <v>400</v>
      </c>
      <c r="Y32" s="94">
        <v>230</v>
      </c>
      <c r="Z32" s="153"/>
      <c r="AA32" s="94">
        <v>450</v>
      </c>
      <c r="AB32" s="94">
        <v>192</v>
      </c>
      <c r="AC32" s="182">
        <v>400</v>
      </c>
      <c r="AD32" s="32" t="s">
        <v>29</v>
      </c>
    </row>
    <row r="33" spans="1:30" ht="15" customHeight="1">
      <c r="A33" s="8" t="s">
        <v>30</v>
      </c>
      <c r="B33" s="20">
        <v>336</v>
      </c>
      <c r="C33" s="36">
        <v>0.27</v>
      </c>
      <c r="D33" s="20">
        <v>822</v>
      </c>
      <c r="E33" s="22"/>
      <c r="F33" s="23">
        <v>476</v>
      </c>
      <c r="G33" s="59">
        <v>0.21</v>
      </c>
      <c r="H33" s="23">
        <v>1500</v>
      </c>
      <c r="I33" s="56"/>
      <c r="J33" s="23">
        <v>377</v>
      </c>
      <c r="K33" s="62">
        <v>0.25</v>
      </c>
      <c r="L33" s="23">
        <v>1100</v>
      </c>
      <c r="M33" s="33"/>
      <c r="N33" s="23">
        <v>797</v>
      </c>
      <c r="O33" s="100">
        <f t="shared" si="1"/>
        <v>0.7245454545454545</v>
      </c>
      <c r="P33" s="91">
        <v>900</v>
      </c>
      <c r="Q33" s="106"/>
      <c r="R33" s="110">
        <v>733</v>
      </c>
      <c r="S33" s="158">
        <v>81</v>
      </c>
      <c r="T33" s="91">
        <v>700</v>
      </c>
      <c r="U33" s="91">
        <v>354</v>
      </c>
      <c r="V33" s="106"/>
      <c r="W33" s="164">
        <v>51</v>
      </c>
      <c r="X33" s="91">
        <v>700</v>
      </c>
      <c r="Y33" s="91">
        <v>476</v>
      </c>
      <c r="Z33" s="153"/>
      <c r="AA33" s="91">
        <v>550</v>
      </c>
      <c r="AB33" s="91">
        <v>36</v>
      </c>
      <c r="AC33" s="178">
        <v>500</v>
      </c>
      <c r="AD33" s="32" t="s">
        <v>30</v>
      </c>
    </row>
    <row r="34" spans="1:30" ht="15" customHeight="1">
      <c r="A34" s="8" t="s">
        <v>31</v>
      </c>
      <c r="B34" s="20">
        <v>1563</v>
      </c>
      <c r="C34" s="21"/>
      <c r="D34" s="20">
        <v>2387</v>
      </c>
      <c r="E34" s="22"/>
      <c r="F34" s="23">
        <v>3816</v>
      </c>
      <c r="G34" s="47"/>
      <c r="H34" s="23">
        <v>3131</v>
      </c>
      <c r="I34" s="56"/>
      <c r="J34" s="23">
        <v>3032</v>
      </c>
      <c r="K34" s="62">
        <v>0.97</v>
      </c>
      <c r="L34" s="23">
        <v>4000</v>
      </c>
      <c r="M34" s="33"/>
      <c r="N34" s="40">
        <v>2846</v>
      </c>
      <c r="O34" s="100">
        <f t="shared" si="1"/>
        <v>0.7115</v>
      </c>
      <c r="P34" s="91">
        <v>4000</v>
      </c>
      <c r="Q34" s="106"/>
      <c r="R34" s="110">
        <v>3688</v>
      </c>
      <c r="S34" s="158">
        <v>92</v>
      </c>
      <c r="T34" s="91">
        <v>4000</v>
      </c>
      <c r="U34" s="91">
        <v>3651</v>
      </c>
      <c r="V34" s="106"/>
      <c r="W34" s="164">
        <v>91</v>
      </c>
      <c r="X34" s="91">
        <v>3000</v>
      </c>
      <c r="Y34" s="91">
        <v>2320</v>
      </c>
      <c r="Z34" s="153"/>
      <c r="AA34" s="91">
        <v>2500</v>
      </c>
      <c r="AB34" s="91">
        <v>2000</v>
      </c>
      <c r="AC34" s="178">
        <v>2500</v>
      </c>
      <c r="AD34" s="32" t="s">
        <v>31</v>
      </c>
    </row>
    <row r="35" spans="1:30" ht="15" customHeight="1">
      <c r="A35" s="8" t="s">
        <v>10</v>
      </c>
      <c r="B35" s="20">
        <v>7239</v>
      </c>
      <c r="C35" s="21"/>
      <c r="D35" s="20">
        <v>1724</v>
      </c>
      <c r="E35" s="22"/>
      <c r="F35" s="23"/>
      <c r="G35" s="47"/>
      <c r="H35" s="23"/>
      <c r="I35" s="56"/>
      <c r="J35" s="23"/>
      <c r="K35" s="56"/>
      <c r="L35" s="23"/>
      <c r="M35" s="33"/>
      <c r="N35" s="23">
        <v>6756</v>
      </c>
      <c r="O35" s="100"/>
      <c r="P35" s="91"/>
      <c r="Q35" s="106"/>
      <c r="R35" s="110">
        <v>764</v>
      </c>
      <c r="S35" s="158"/>
      <c r="T35" s="91"/>
      <c r="U35" s="91"/>
      <c r="V35" s="106"/>
      <c r="W35" s="164"/>
      <c r="X35" s="91"/>
      <c r="Y35" s="91"/>
      <c r="Z35" s="153"/>
      <c r="AA35" s="91"/>
      <c r="AB35" s="91"/>
      <c r="AC35" s="178"/>
      <c r="AD35" s="32" t="s">
        <v>10</v>
      </c>
    </row>
    <row r="36" spans="1:30" ht="15" customHeight="1">
      <c r="A36" s="8" t="s">
        <v>32</v>
      </c>
      <c r="B36" s="20">
        <v>353</v>
      </c>
      <c r="C36" s="21"/>
      <c r="D36" s="20">
        <v>226</v>
      </c>
      <c r="E36" s="29"/>
      <c r="F36" s="23">
        <v>320</v>
      </c>
      <c r="G36" s="60">
        <v>0.53</v>
      </c>
      <c r="H36" s="40">
        <v>600</v>
      </c>
      <c r="I36" s="58"/>
      <c r="J36" s="23">
        <v>274</v>
      </c>
      <c r="K36" s="60">
        <v>0.46</v>
      </c>
      <c r="L36" s="70">
        <v>450</v>
      </c>
      <c r="M36" s="33"/>
      <c r="N36" s="23">
        <v>281</v>
      </c>
      <c r="O36" s="100">
        <f t="shared" si="1"/>
        <v>0.6244444444444445</v>
      </c>
      <c r="P36" s="91">
        <v>350</v>
      </c>
      <c r="Q36" s="106"/>
      <c r="R36" s="110">
        <v>341</v>
      </c>
      <c r="S36" s="158">
        <v>97</v>
      </c>
      <c r="T36" s="91">
        <v>280</v>
      </c>
      <c r="U36" s="91">
        <v>155</v>
      </c>
      <c r="V36" s="106"/>
      <c r="W36" s="164">
        <v>55</v>
      </c>
      <c r="X36" s="91">
        <v>280</v>
      </c>
      <c r="Y36" s="91">
        <v>272</v>
      </c>
      <c r="Z36" s="153"/>
      <c r="AA36" s="91">
        <v>200</v>
      </c>
      <c r="AB36" s="91">
        <v>73</v>
      </c>
      <c r="AC36" s="178">
        <v>200</v>
      </c>
      <c r="AD36" s="32" t="s">
        <v>32</v>
      </c>
    </row>
    <row r="37" spans="1:30" ht="15" customHeight="1">
      <c r="A37" s="8" t="s">
        <v>33</v>
      </c>
      <c r="B37" s="20">
        <v>277</v>
      </c>
      <c r="C37" s="36">
        <v>0.55</v>
      </c>
      <c r="D37" s="20">
        <v>224</v>
      </c>
      <c r="E37" s="22"/>
      <c r="F37" s="40">
        <v>479</v>
      </c>
      <c r="G37" s="59">
        <v>0.8</v>
      </c>
      <c r="H37" s="23">
        <v>600</v>
      </c>
      <c r="I37" s="56"/>
      <c r="J37" s="23">
        <v>173</v>
      </c>
      <c r="K37" s="62">
        <v>0.29</v>
      </c>
      <c r="L37" s="23">
        <v>1000</v>
      </c>
      <c r="M37" s="33"/>
      <c r="N37" s="23">
        <v>420</v>
      </c>
      <c r="O37" s="100">
        <f t="shared" si="1"/>
        <v>0.42</v>
      </c>
      <c r="P37" s="91">
        <v>900</v>
      </c>
      <c r="Q37" s="106"/>
      <c r="R37" s="110">
        <v>328</v>
      </c>
      <c r="S37" s="158">
        <v>37</v>
      </c>
      <c r="T37" s="91">
        <v>500</v>
      </c>
      <c r="U37" s="91">
        <v>580</v>
      </c>
      <c r="V37" s="106"/>
      <c r="W37" s="164">
        <v>1.16</v>
      </c>
      <c r="X37" s="91">
        <v>450</v>
      </c>
      <c r="Y37" s="91">
        <v>256</v>
      </c>
      <c r="Z37" s="153"/>
      <c r="AA37" s="91">
        <v>500</v>
      </c>
      <c r="AB37" s="91">
        <v>47</v>
      </c>
      <c r="AC37" s="178">
        <v>400</v>
      </c>
      <c r="AD37" s="32" t="s">
        <v>33</v>
      </c>
    </row>
    <row r="38" spans="1:30" ht="15" customHeight="1">
      <c r="A38" s="8" t="s">
        <v>34</v>
      </c>
      <c r="B38" s="20">
        <v>104</v>
      </c>
      <c r="C38" s="36">
        <v>0.52</v>
      </c>
      <c r="D38" s="20">
        <v>80</v>
      </c>
      <c r="E38" s="22"/>
      <c r="F38" s="23">
        <v>429</v>
      </c>
      <c r="G38" s="59">
        <v>0.86</v>
      </c>
      <c r="H38" s="23">
        <v>700</v>
      </c>
      <c r="I38" s="56"/>
      <c r="J38" s="23">
        <v>534</v>
      </c>
      <c r="K38" s="62">
        <v>0.76</v>
      </c>
      <c r="L38" s="23">
        <v>500</v>
      </c>
      <c r="M38" s="33"/>
      <c r="N38" s="23">
        <v>119</v>
      </c>
      <c r="O38" s="100">
        <f t="shared" si="1"/>
        <v>0.238</v>
      </c>
      <c r="P38" s="91">
        <v>500</v>
      </c>
      <c r="Q38" s="106"/>
      <c r="R38" s="110">
        <v>119</v>
      </c>
      <c r="S38" s="158">
        <v>24</v>
      </c>
      <c r="T38" s="91">
        <v>360</v>
      </c>
      <c r="U38" s="91"/>
      <c r="V38" s="106"/>
      <c r="W38" s="164"/>
      <c r="X38" s="91"/>
      <c r="Y38" s="91"/>
      <c r="Z38" s="153"/>
      <c r="AA38" s="91"/>
      <c r="AB38" s="91"/>
      <c r="AC38" s="178">
        <v>50</v>
      </c>
      <c r="AD38" s="32" t="s">
        <v>86</v>
      </c>
    </row>
    <row r="39" spans="1:30" ht="15" customHeight="1">
      <c r="A39" s="8" t="s">
        <v>35</v>
      </c>
      <c r="B39" s="20">
        <v>0</v>
      </c>
      <c r="C39" s="21"/>
      <c r="D39" s="20">
        <v>527</v>
      </c>
      <c r="E39" s="22"/>
      <c r="F39" s="23">
        <v>743</v>
      </c>
      <c r="G39" s="60">
        <v>1.85</v>
      </c>
      <c r="H39" s="40">
        <v>500</v>
      </c>
      <c r="I39" s="58"/>
      <c r="J39" s="40">
        <v>624</v>
      </c>
      <c r="K39" s="60">
        <v>1.25</v>
      </c>
      <c r="L39" s="70">
        <v>750</v>
      </c>
      <c r="M39" s="33"/>
      <c r="N39" s="23">
        <v>714</v>
      </c>
      <c r="O39" s="100">
        <f t="shared" si="1"/>
        <v>0.952</v>
      </c>
      <c r="P39" s="91">
        <v>500</v>
      </c>
      <c r="Q39" s="106"/>
      <c r="R39" s="110"/>
      <c r="S39" s="158"/>
      <c r="T39" s="91">
        <v>500</v>
      </c>
      <c r="U39" s="91">
        <v>127</v>
      </c>
      <c r="V39" s="106"/>
      <c r="W39" s="164">
        <v>25</v>
      </c>
      <c r="X39" s="91">
        <v>500</v>
      </c>
      <c r="Y39" s="91"/>
      <c r="Z39" s="153"/>
      <c r="AA39" s="91">
        <v>400</v>
      </c>
      <c r="AB39" s="91"/>
      <c r="AC39" s="178">
        <v>400</v>
      </c>
      <c r="AD39" s="32" t="s">
        <v>35</v>
      </c>
    </row>
    <row r="40" spans="1:30" ht="15" customHeight="1">
      <c r="A40" s="8" t="s">
        <v>36</v>
      </c>
      <c r="B40" s="20">
        <v>0</v>
      </c>
      <c r="C40" s="21"/>
      <c r="D40" s="20">
        <v>50</v>
      </c>
      <c r="E40" s="22"/>
      <c r="F40" s="40">
        <v>400</v>
      </c>
      <c r="G40" s="59">
        <v>0.8</v>
      </c>
      <c r="H40" s="23">
        <v>500</v>
      </c>
      <c r="I40" s="56"/>
      <c r="J40" s="23">
        <v>180</v>
      </c>
      <c r="K40" s="62">
        <v>0.36</v>
      </c>
      <c r="L40" s="23">
        <v>1500</v>
      </c>
      <c r="M40" s="71"/>
      <c r="N40" s="70">
        <v>313</v>
      </c>
      <c r="O40" s="100">
        <f t="shared" si="1"/>
        <v>0.20866666666666667</v>
      </c>
      <c r="P40" s="91">
        <v>1000</v>
      </c>
      <c r="Q40" s="106"/>
      <c r="R40" s="110">
        <v>275</v>
      </c>
      <c r="S40" s="158">
        <v>28</v>
      </c>
      <c r="T40" s="91">
        <v>1000</v>
      </c>
      <c r="U40" s="91">
        <v>565</v>
      </c>
      <c r="V40" s="106"/>
      <c r="W40" s="164">
        <v>56</v>
      </c>
      <c r="X40" s="91">
        <v>1000</v>
      </c>
      <c r="Y40" s="91">
        <v>410</v>
      </c>
      <c r="Z40" s="153"/>
      <c r="AA40" s="91">
        <v>1000</v>
      </c>
      <c r="AB40" s="91"/>
      <c r="AC40" s="178">
        <v>1000</v>
      </c>
      <c r="AD40" s="32" t="s">
        <v>65</v>
      </c>
    </row>
    <row r="41" spans="1:30" ht="15" customHeight="1">
      <c r="A41" s="8" t="s">
        <v>37</v>
      </c>
      <c r="B41" s="20">
        <v>847</v>
      </c>
      <c r="C41" s="36">
        <v>0.57</v>
      </c>
      <c r="D41" s="20">
        <v>1486</v>
      </c>
      <c r="E41" s="22"/>
      <c r="F41" s="40">
        <v>1487</v>
      </c>
      <c r="G41" s="59">
        <v>0.99</v>
      </c>
      <c r="H41" s="23">
        <v>1700</v>
      </c>
      <c r="I41" s="56"/>
      <c r="J41" s="23">
        <v>1400</v>
      </c>
      <c r="K41" s="62">
        <v>0.82</v>
      </c>
      <c r="L41" s="23">
        <v>1450</v>
      </c>
      <c r="M41" s="72"/>
      <c r="N41" s="70">
        <v>1336</v>
      </c>
      <c r="O41" s="100">
        <f t="shared" si="1"/>
        <v>0.9213793103448276</v>
      </c>
      <c r="P41" s="91">
        <v>1200</v>
      </c>
      <c r="Q41" s="106"/>
      <c r="R41" s="110">
        <v>741</v>
      </c>
      <c r="S41" s="158">
        <v>62</v>
      </c>
      <c r="T41" s="91">
        <v>2000</v>
      </c>
      <c r="U41" s="91">
        <v>829</v>
      </c>
      <c r="V41" s="106"/>
      <c r="W41" s="164">
        <v>41</v>
      </c>
      <c r="X41" s="91">
        <v>1750</v>
      </c>
      <c r="Y41" s="91">
        <v>782</v>
      </c>
      <c r="Z41" s="153"/>
      <c r="AA41" s="91">
        <v>1100</v>
      </c>
      <c r="AB41" s="91">
        <v>323</v>
      </c>
      <c r="AC41" s="178">
        <v>1000</v>
      </c>
      <c r="AD41" s="32" t="s">
        <v>37</v>
      </c>
    </row>
    <row r="42" spans="1:30" ht="15" customHeight="1">
      <c r="A42" s="8" t="s">
        <v>75</v>
      </c>
      <c r="B42" s="20">
        <v>332</v>
      </c>
      <c r="C42" s="21"/>
      <c r="D42" s="20">
        <v>496</v>
      </c>
      <c r="E42" s="22"/>
      <c r="F42" s="23">
        <v>374</v>
      </c>
      <c r="G42" s="60">
        <v>0.75</v>
      </c>
      <c r="H42" s="43">
        <v>450</v>
      </c>
      <c r="I42" s="63"/>
      <c r="J42" s="23"/>
      <c r="K42" s="73"/>
      <c r="L42" s="70"/>
      <c r="M42" s="72"/>
      <c r="N42" s="70"/>
      <c r="O42" s="100"/>
      <c r="P42" s="91"/>
      <c r="Q42" s="106"/>
      <c r="R42" s="110"/>
      <c r="S42" s="158"/>
      <c r="T42" s="91"/>
      <c r="U42" s="91"/>
      <c r="V42" s="106"/>
      <c r="W42" s="164"/>
      <c r="X42" s="91"/>
      <c r="Y42" s="91"/>
      <c r="Z42" s="153"/>
      <c r="AA42" s="91">
        <v>700</v>
      </c>
      <c r="AB42" s="91"/>
      <c r="AC42" s="178">
        <v>700</v>
      </c>
      <c r="AD42" s="32" t="s">
        <v>75</v>
      </c>
    </row>
    <row r="43" spans="1:30" ht="15" customHeight="1">
      <c r="A43" s="8" t="s">
        <v>38</v>
      </c>
      <c r="B43" s="20">
        <v>1818</v>
      </c>
      <c r="C43" s="36">
        <v>1.65</v>
      </c>
      <c r="D43" s="20">
        <v>0</v>
      </c>
      <c r="E43" s="22"/>
      <c r="F43" s="23">
        <v>168</v>
      </c>
      <c r="G43" s="60">
        <v>0.24</v>
      </c>
      <c r="H43" s="40">
        <v>500</v>
      </c>
      <c r="I43" s="58"/>
      <c r="J43" s="23">
        <v>341</v>
      </c>
      <c r="K43" s="60">
        <v>0.68</v>
      </c>
      <c r="L43" s="70">
        <v>700</v>
      </c>
      <c r="M43" s="72"/>
      <c r="N43" s="70">
        <v>319</v>
      </c>
      <c r="O43" s="100">
        <f t="shared" si="1"/>
        <v>0.45571428571428574</v>
      </c>
      <c r="P43" s="91">
        <v>500</v>
      </c>
      <c r="Q43" s="106"/>
      <c r="R43" s="110">
        <v>775</v>
      </c>
      <c r="S43" s="158"/>
      <c r="T43" s="91">
        <v>450</v>
      </c>
      <c r="U43" s="91"/>
      <c r="V43" s="106"/>
      <c r="W43" s="164">
        <v>0</v>
      </c>
      <c r="X43" s="91">
        <v>400</v>
      </c>
      <c r="Y43" s="91">
        <v>12</v>
      </c>
      <c r="Z43" s="153"/>
      <c r="AA43" s="91">
        <v>300</v>
      </c>
      <c r="AB43" s="91"/>
      <c r="AC43" s="178">
        <v>300</v>
      </c>
      <c r="AD43" s="32" t="s">
        <v>38</v>
      </c>
    </row>
    <row r="44" spans="1:35" ht="15" customHeight="1">
      <c r="A44" s="8" t="s">
        <v>39</v>
      </c>
      <c r="B44" s="20">
        <v>0</v>
      </c>
      <c r="C44" s="21"/>
      <c r="D44" s="20">
        <v>-90</v>
      </c>
      <c r="E44" s="22"/>
      <c r="F44" s="23"/>
      <c r="G44" s="58"/>
      <c r="H44" s="40"/>
      <c r="I44" s="58"/>
      <c r="J44" s="23"/>
      <c r="K44" s="60"/>
      <c r="L44" s="70">
        <v>440</v>
      </c>
      <c r="M44" s="74"/>
      <c r="N44" s="75"/>
      <c r="O44" s="100"/>
      <c r="P44" s="91">
        <v>440</v>
      </c>
      <c r="Q44" s="106"/>
      <c r="R44" s="110"/>
      <c r="S44" s="158"/>
      <c r="T44" s="91">
        <v>440</v>
      </c>
      <c r="U44" s="91"/>
      <c r="V44" s="106"/>
      <c r="W44" s="164"/>
      <c r="X44" s="91">
        <v>440</v>
      </c>
      <c r="Y44" s="91"/>
      <c r="Z44" s="153"/>
      <c r="AA44" s="91">
        <v>440</v>
      </c>
      <c r="AB44" s="91"/>
      <c r="AC44" s="178">
        <v>440</v>
      </c>
      <c r="AD44" s="32" t="s">
        <v>39</v>
      </c>
      <c r="AI44" s="146"/>
    </row>
    <row r="45" spans="1:30" ht="15" customHeight="1" thickBot="1">
      <c r="A45" s="8" t="s">
        <v>40</v>
      </c>
      <c r="B45" s="20">
        <v>650</v>
      </c>
      <c r="C45" s="36">
        <v>0.43</v>
      </c>
      <c r="D45" s="20">
        <v>939</v>
      </c>
      <c r="E45" s="22"/>
      <c r="F45" s="23">
        <v>650</v>
      </c>
      <c r="G45" s="60">
        <v>0.43</v>
      </c>
      <c r="H45" s="40">
        <v>2000</v>
      </c>
      <c r="I45" s="64"/>
      <c r="J45" s="26">
        <v>1067</v>
      </c>
      <c r="K45" s="60">
        <v>0.53</v>
      </c>
      <c r="L45" s="70">
        <v>1800</v>
      </c>
      <c r="M45" s="72"/>
      <c r="N45" s="89">
        <v>574</v>
      </c>
      <c r="O45" s="100">
        <f t="shared" si="1"/>
        <v>0.3188888888888889</v>
      </c>
      <c r="P45" s="91">
        <v>1000</v>
      </c>
      <c r="Q45" s="106"/>
      <c r="R45" s="110">
        <v>770</v>
      </c>
      <c r="S45" s="158">
        <v>77</v>
      </c>
      <c r="T45" s="91">
        <v>650</v>
      </c>
      <c r="U45" s="91">
        <v>390</v>
      </c>
      <c r="V45" s="106"/>
      <c r="W45" s="164">
        <v>60</v>
      </c>
      <c r="X45" s="91">
        <v>650</v>
      </c>
      <c r="Y45" s="139">
        <v>264</v>
      </c>
      <c r="Z45" s="153"/>
      <c r="AA45" s="139">
        <v>500</v>
      </c>
      <c r="AB45" s="139">
        <v>254</v>
      </c>
      <c r="AC45" s="179">
        <v>400</v>
      </c>
      <c r="AD45" s="32" t="s">
        <v>40</v>
      </c>
    </row>
    <row r="46" spans="1:30" ht="15" customHeight="1" thickBot="1">
      <c r="A46" s="7" t="s">
        <v>41</v>
      </c>
      <c r="B46" s="44">
        <v>13960</v>
      </c>
      <c r="C46" s="19"/>
      <c r="D46" s="44">
        <v>9266</v>
      </c>
      <c r="E46" s="29"/>
      <c r="F46" s="31">
        <f>SUM(F32:F45)</f>
        <v>10039</v>
      </c>
      <c r="G46" s="58"/>
      <c r="H46" s="45">
        <f>SUM(H32:H45)</f>
        <v>12931</v>
      </c>
      <c r="I46" s="58"/>
      <c r="J46" s="31">
        <f>SUM(J32:J45)</f>
        <v>8304</v>
      </c>
      <c r="K46" s="69"/>
      <c r="L46" s="30">
        <f>SUM(L32:L45)</f>
        <v>14590</v>
      </c>
      <c r="M46" s="72"/>
      <c r="N46" s="30">
        <f>SUM(N32:N45)</f>
        <v>14595</v>
      </c>
      <c r="O46" s="100"/>
      <c r="P46" s="92">
        <f>SUM(P32:P45)</f>
        <v>12040</v>
      </c>
      <c r="Q46" s="106"/>
      <c r="R46" s="145">
        <f>SUM(R32:R45)</f>
        <v>8901</v>
      </c>
      <c r="S46" s="158"/>
      <c r="T46" s="95">
        <f>SUM(T32:T45)</f>
        <v>11280</v>
      </c>
      <c r="U46" s="95">
        <f>SUM(U32:U45)</f>
        <v>6967</v>
      </c>
      <c r="V46" s="106"/>
      <c r="W46" s="164"/>
      <c r="X46" s="92">
        <f aca="true" t="shared" si="3" ref="X46:AC46">SUM(X32:X45)</f>
        <v>9570</v>
      </c>
      <c r="Y46" s="92">
        <f t="shared" si="3"/>
        <v>5022</v>
      </c>
      <c r="Z46" s="92">
        <f t="shared" si="3"/>
        <v>0</v>
      </c>
      <c r="AA46" s="92">
        <f t="shared" si="3"/>
        <v>8640</v>
      </c>
      <c r="AB46" s="92">
        <f t="shared" si="3"/>
        <v>2925</v>
      </c>
      <c r="AC46" s="113">
        <f t="shared" si="3"/>
        <v>8290</v>
      </c>
      <c r="AD46" s="84" t="s">
        <v>41</v>
      </c>
    </row>
    <row r="47" spans="1:30" ht="15" customHeight="1" thickBot="1">
      <c r="A47" s="8"/>
      <c r="B47" s="32"/>
      <c r="C47" s="21"/>
      <c r="D47" s="32"/>
      <c r="E47" s="22"/>
      <c r="F47" s="9"/>
      <c r="G47" s="58"/>
      <c r="H47" s="11"/>
      <c r="I47" s="58"/>
      <c r="J47" s="46"/>
      <c r="K47" s="69"/>
      <c r="L47" s="72"/>
      <c r="M47" s="72"/>
      <c r="N47" s="72"/>
      <c r="O47" s="100"/>
      <c r="P47" s="93"/>
      <c r="Q47" s="93"/>
      <c r="R47" s="112"/>
      <c r="S47" s="159"/>
      <c r="T47" s="93"/>
      <c r="U47" s="93"/>
      <c r="V47" s="93"/>
      <c r="W47" s="166"/>
      <c r="X47" s="93"/>
      <c r="Y47" s="93"/>
      <c r="Z47" s="115"/>
      <c r="AA47" s="93"/>
      <c r="AB47" s="93"/>
      <c r="AC47" s="181"/>
      <c r="AD47" s="32"/>
    </row>
    <row r="48" spans="1:30" ht="15" customHeight="1" thickBot="1">
      <c r="A48" s="7" t="s">
        <v>42</v>
      </c>
      <c r="B48" s="44">
        <v>18951</v>
      </c>
      <c r="C48" s="19"/>
      <c r="D48" s="44">
        <f>SUM(D46+D30)</f>
        <v>13525</v>
      </c>
      <c r="E48" s="29"/>
      <c r="F48" s="31">
        <f>SUM(F30+F46)</f>
        <v>14912</v>
      </c>
      <c r="G48" s="58"/>
      <c r="H48" s="45">
        <f>SUM(H30+H46)</f>
        <v>20171</v>
      </c>
      <c r="I48" s="58">
        <f>SUM(I30+I46)</f>
        <v>0</v>
      </c>
      <c r="J48" s="31">
        <f>SUM(J30+J46)</f>
        <v>14901</v>
      </c>
      <c r="K48" s="69"/>
      <c r="L48" s="30">
        <f>SUM(L30+L46)</f>
        <v>22740</v>
      </c>
      <c r="M48" s="30">
        <f>SUM(M30+M46)</f>
        <v>0</v>
      </c>
      <c r="N48" s="30">
        <f>SUM(N30+N46)</f>
        <v>20644</v>
      </c>
      <c r="O48" s="100">
        <f t="shared" si="1"/>
        <v>0.9078276165347405</v>
      </c>
      <c r="P48" s="92">
        <f>SUM(P46+P30)</f>
        <v>20115</v>
      </c>
      <c r="Q48" s="95">
        <f>SUM(Q46+Q30)</f>
        <v>0</v>
      </c>
      <c r="R48" s="111">
        <f>SUM(R46+R30)</f>
        <v>12451</v>
      </c>
      <c r="S48" s="160">
        <v>62</v>
      </c>
      <c r="T48" s="111">
        <f>SUM(T46+T30)</f>
        <v>18810</v>
      </c>
      <c r="U48" s="111">
        <f>SUM(U46+U30)</f>
        <v>10915</v>
      </c>
      <c r="V48" s="140"/>
      <c r="W48" s="167"/>
      <c r="X48" s="145">
        <f>SUM(X30+X46)</f>
        <v>16545</v>
      </c>
      <c r="Y48" s="145">
        <f>SUM(Y30+Y46)</f>
        <v>8108</v>
      </c>
      <c r="Z48" s="145">
        <f>SUM(Z30+Z46)</f>
        <v>0</v>
      </c>
      <c r="AA48" s="145">
        <f>SUM(AA30+AA46)</f>
        <v>15040</v>
      </c>
      <c r="AB48" s="145">
        <f>SUM(AB46+AB30)</f>
        <v>4387</v>
      </c>
      <c r="AC48" s="169">
        <f>SUM(AC46+AC30)</f>
        <v>14690</v>
      </c>
      <c r="AD48" s="84" t="s">
        <v>42</v>
      </c>
    </row>
    <row r="49" spans="1:30" ht="15" customHeight="1" thickBot="1">
      <c r="A49" s="9"/>
      <c r="B49" s="9"/>
      <c r="C49" s="47"/>
      <c r="D49" s="9"/>
      <c r="E49" s="47"/>
      <c r="F49" s="9"/>
      <c r="G49" s="58"/>
      <c r="H49" s="11"/>
      <c r="I49" s="58"/>
      <c r="J49" s="46"/>
      <c r="K49" s="69"/>
      <c r="L49" s="76"/>
      <c r="M49" s="72"/>
      <c r="N49" s="72"/>
      <c r="O49" s="100"/>
      <c r="P49" s="93"/>
      <c r="Q49" s="93"/>
      <c r="R49" s="119"/>
      <c r="S49" s="159"/>
      <c r="T49" s="93"/>
      <c r="U49" s="93"/>
      <c r="V49" s="93"/>
      <c r="W49" s="166"/>
      <c r="X49" s="93"/>
      <c r="Y49" s="93"/>
      <c r="Z49" s="115"/>
      <c r="AA49" s="93"/>
      <c r="AB49" s="93"/>
      <c r="AC49" s="181"/>
      <c r="AD49" s="85"/>
    </row>
    <row r="50" spans="1:30" ht="15" customHeight="1" thickBot="1">
      <c r="A50" s="9" t="s">
        <v>43</v>
      </c>
      <c r="B50" s="48">
        <v>-3864</v>
      </c>
      <c r="C50" s="47"/>
      <c r="D50" s="31">
        <v>468</v>
      </c>
      <c r="E50" s="47"/>
      <c r="F50" s="48">
        <f>SUM(F8-F48)</f>
        <v>-1357</v>
      </c>
      <c r="G50" s="58"/>
      <c r="H50" s="49">
        <f>SUM(H8-H48)</f>
        <v>-7571</v>
      </c>
      <c r="I50" s="58"/>
      <c r="J50" s="48">
        <f>SUM(J8-J48)</f>
        <v>-1741</v>
      </c>
      <c r="K50" s="69"/>
      <c r="L50" s="77">
        <f>SUM(L8-L48)</f>
        <v>-10230</v>
      </c>
      <c r="M50" s="77">
        <f>SUM(M8-M48)</f>
        <v>0</v>
      </c>
      <c r="N50" s="98">
        <f>SUM(N8-N48)</f>
        <v>-8232</v>
      </c>
      <c r="O50" s="100">
        <f t="shared" si="1"/>
        <v>0.804692082111437</v>
      </c>
      <c r="P50" s="113">
        <f>SUM(P8-P48)</f>
        <v>-7740</v>
      </c>
      <c r="Q50" s="95">
        <f>SUM(Q8-Q48)</f>
        <v>0</v>
      </c>
      <c r="R50" s="150">
        <f>SUM(R8-R48)</f>
        <v>349</v>
      </c>
      <c r="S50" s="160"/>
      <c r="T50" s="114">
        <f>SUM(T8-T48)</f>
        <v>-3960</v>
      </c>
      <c r="U50" s="111">
        <f>SUM(U8-U48)</f>
        <v>5471</v>
      </c>
      <c r="V50" s="140"/>
      <c r="W50" s="167"/>
      <c r="X50" s="114">
        <f aca="true" t="shared" si="4" ref="X50:AC50">SUM(X8-X48)</f>
        <v>-2135</v>
      </c>
      <c r="Y50" s="145">
        <f t="shared" si="4"/>
        <v>6105</v>
      </c>
      <c r="Z50" s="145">
        <f t="shared" si="4"/>
        <v>0</v>
      </c>
      <c r="AA50" s="169">
        <f t="shared" si="4"/>
        <v>-1290</v>
      </c>
      <c r="AB50" s="145">
        <f t="shared" si="4"/>
        <v>2361</v>
      </c>
      <c r="AC50" s="169">
        <f t="shared" si="4"/>
        <v>-1160</v>
      </c>
      <c r="AD50" s="85" t="s">
        <v>43</v>
      </c>
    </row>
    <row r="51" spans="1:30" ht="15" customHeight="1" thickBot="1">
      <c r="A51" s="9"/>
      <c r="B51" s="9"/>
      <c r="C51" s="47"/>
      <c r="D51" s="9"/>
      <c r="E51" s="47"/>
      <c r="F51" s="9"/>
      <c r="G51" s="58"/>
      <c r="H51" s="11"/>
      <c r="I51" s="58"/>
      <c r="J51" s="46"/>
      <c r="K51" s="69"/>
      <c r="L51" s="78"/>
      <c r="M51" s="72"/>
      <c r="N51" s="72"/>
      <c r="O51" s="103"/>
      <c r="P51" s="93"/>
      <c r="Q51" s="93"/>
      <c r="R51" s="118"/>
      <c r="S51" s="159"/>
      <c r="T51" s="93"/>
      <c r="U51" s="93"/>
      <c r="V51" s="93"/>
      <c r="W51" s="166"/>
      <c r="X51" s="93"/>
      <c r="Y51" s="93"/>
      <c r="Z51" s="115"/>
      <c r="AA51" s="93"/>
      <c r="AB51" s="93"/>
      <c r="AC51" s="181"/>
      <c r="AD51" s="85"/>
    </row>
    <row r="52" spans="1:30" ht="15" customHeight="1">
      <c r="A52" s="9" t="s">
        <v>44</v>
      </c>
      <c r="B52" s="38">
        <v>1400</v>
      </c>
      <c r="C52" s="47"/>
      <c r="D52" s="38">
        <v>1400</v>
      </c>
      <c r="E52" s="47"/>
      <c r="F52" s="38"/>
      <c r="G52" s="58"/>
      <c r="H52" s="42">
        <v>1400</v>
      </c>
      <c r="I52" s="58"/>
      <c r="J52" s="38"/>
      <c r="K52" s="69"/>
      <c r="L52" s="104">
        <v>1390</v>
      </c>
      <c r="M52" s="72"/>
      <c r="N52" s="79">
        <v>1347</v>
      </c>
      <c r="O52" s="103"/>
      <c r="P52" s="94">
        <v>1375</v>
      </c>
      <c r="Q52" s="106"/>
      <c r="R52" s="94">
        <v>1327</v>
      </c>
      <c r="S52" s="158"/>
      <c r="T52" s="94">
        <v>1350</v>
      </c>
      <c r="U52" s="141">
        <v>1316</v>
      </c>
      <c r="V52" s="106"/>
      <c r="W52" s="164"/>
      <c r="X52" s="94">
        <v>1310</v>
      </c>
      <c r="Y52" s="94"/>
      <c r="Z52" s="153"/>
      <c r="AA52" s="94">
        <v>1250</v>
      </c>
      <c r="AB52" s="94">
        <v>1227</v>
      </c>
      <c r="AC52" s="182">
        <v>1230</v>
      </c>
      <c r="AD52" s="85" t="s">
        <v>44</v>
      </c>
    </row>
    <row r="53" spans="1:30" ht="15" customHeight="1" thickBot="1">
      <c r="A53" s="9"/>
      <c r="B53" s="50">
        <v>9</v>
      </c>
      <c r="C53" s="51"/>
      <c r="D53" s="50">
        <v>9</v>
      </c>
      <c r="E53" s="51"/>
      <c r="F53" s="26"/>
      <c r="G53" s="58"/>
      <c r="H53" s="52">
        <v>9</v>
      </c>
      <c r="I53" s="63"/>
      <c r="J53" s="50"/>
      <c r="K53" s="73"/>
      <c r="L53" s="81">
        <v>9</v>
      </c>
      <c r="M53" s="80"/>
      <c r="N53" s="81">
        <v>9</v>
      </c>
      <c r="O53" s="102"/>
      <c r="P53" s="96">
        <v>9</v>
      </c>
      <c r="Q53" s="107"/>
      <c r="R53" s="96">
        <v>9</v>
      </c>
      <c r="S53" s="161"/>
      <c r="T53" s="96">
        <v>11</v>
      </c>
      <c r="U53" s="142">
        <v>11</v>
      </c>
      <c r="V53" s="107"/>
      <c r="W53" s="168"/>
      <c r="X53" s="96">
        <v>11</v>
      </c>
      <c r="Y53" s="96"/>
      <c r="Z53" s="154"/>
      <c r="AA53" s="96">
        <v>11</v>
      </c>
      <c r="AB53" s="96">
        <v>5.5</v>
      </c>
      <c r="AC53" s="183">
        <v>11</v>
      </c>
      <c r="AD53" s="85"/>
    </row>
    <row r="54" spans="1:30" ht="15" customHeight="1" thickBot="1">
      <c r="A54" s="10" t="s">
        <v>45</v>
      </c>
      <c r="B54" s="9"/>
      <c r="C54" s="47"/>
      <c r="D54" s="9"/>
      <c r="E54" s="47"/>
      <c r="F54" s="9"/>
      <c r="G54" s="47"/>
      <c r="H54" s="9"/>
      <c r="I54" s="56"/>
      <c r="J54" s="33"/>
      <c r="K54" s="56"/>
      <c r="L54" s="10"/>
      <c r="M54" s="33"/>
      <c r="N54" s="9"/>
      <c r="O54" s="100"/>
      <c r="P54" s="93"/>
      <c r="Q54" s="93"/>
      <c r="R54" s="93"/>
      <c r="S54" s="159"/>
      <c r="T54" s="93"/>
      <c r="U54" s="93"/>
      <c r="V54" s="93"/>
      <c r="W54" s="166"/>
      <c r="X54" s="93"/>
      <c r="Y54" s="93"/>
      <c r="Z54" s="115"/>
      <c r="AA54" s="93"/>
      <c r="AB54" s="93"/>
      <c r="AC54" s="181"/>
      <c r="AD54" s="86" t="s">
        <v>45</v>
      </c>
    </row>
    <row r="55" spans="1:30" ht="15" customHeight="1">
      <c r="A55" s="9" t="s">
        <v>46</v>
      </c>
      <c r="B55" s="38">
        <v>25715</v>
      </c>
      <c r="C55" s="47"/>
      <c r="D55" s="38">
        <v>26628</v>
      </c>
      <c r="E55" s="47"/>
      <c r="F55" s="38">
        <v>2039</v>
      </c>
      <c r="G55" s="47"/>
      <c r="H55" s="38">
        <v>24589</v>
      </c>
      <c r="I55" s="56"/>
      <c r="J55" s="38">
        <v>2327</v>
      </c>
      <c r="K55" s="56"/>
      <c r="L55" s="38">
        <v>22262</v>
      </c>
      <c r="M55" s="33"/>
      <c r="N55" s="38">
        <v>15404</v>
      </c>
      <c r="O55" s="100"/>
      <c r="P55" s="94"/>
      <c r="Q55" s="106"/>
      <c r="R55" s="94">
        <v>15753</v>
      </c>
      <c r="S55" s="158"/>
      <c r="T55" s="94"/>
      <c r="U55" s="94">
        <v>17399</v>
      </c>
      <c r="V55" s="106"/>
      <c r="W55" s="164"/>
      <c r="X55" s="94"/>
      <c r="Y55" s="94">
        <v>22348</v>
      </c>
      <c r="Z55" s="153"/>
      <c r="AA55" s="94"/>
      <c r="AB55" s="94"/>
      <c r="AC55" s="182"/>
      <c r="AD55" s="85" t="s">
        <v>46</v>
      </c>
    </row>
    <row r="56" spans="1:30" ht="15" customHeight="1">
      <c r="A56" s="9" t="s">
        <v>47</v>
      </c>
      <c r="B56" s="23">
        <v>0</v>
      </c>
      <c r="C56" s="47"/>
      <c r="D56" s="23">
        <v>791</v>
      </c>
      <c r="E56" s="47"/>
      <c r="F56" s="23">
        <v>80</v>
      </c>
      <c r="G56" s="47"/>
      <c r="H56" s="23">
        <v>711</v>
      </c>
      <c r="I56" s="56"/>
      <c r="J56" s="23">
        <v>26</v>
      </c>
      <c r="K56" s="56"/>
      <c r="L56" s="23">
        <v>685</v>
      </c>
      <c r="M56" s="33"/>
      <c r="N56" s="23">
        <v>685</v>
      </c>
      <c r="O56" s="100"/>
      <c r="P56" s="91"/>
      <c r="Q56" s="106"/>
      <c r="R56" s="91">
        <v>685</v>
      </c>
      <c r="S56" s="158"/>
      <c r="T56" s="91"/>
      <c r="U56" s="91">
        <v>685</v>
      </c>
      <c r="V56" s="106"/>
      <c r="W56" s="164"/>
      <c r="X56" s="91"/>
      <c r="Y56" s="91">
        <v>685</v>
      </c>
      <c r="Z56" s="153"/>
      <c r="AA56" s="91"/>
      <c r="AB56" s="91"/>
      <c r="AC56" s="178"/>
      <c r="AD56" s="85" t="s">
        <v>47</v>
      </c>
    </row>
    <row r="57" spans="1:30" ht="15" customHeight="1">
      <c r="A57" s="9" t="s">
        <v>48</v>
      </c>
      <c r="B57" s="23">
        <v>5000</v>
      </c>
      <c r="C57" s="47"/>
      <c r="D57" s="23">
        <v>5000</v>
      </c>
      <c r="E57" s="47"/>
      <c r="F57" s="23"/>
      <c r="G57" s="47"/>
      <c r="H57" s="23">
        <v>5000</v>
      </c>
      <c r="I57" s="56"/>
      <c r="J57" s="23"/>
      <c r="K57" s="56"/>
      <c r="L57" s="23">
        <v>5000</v>
      </c>
      <c r="M57" s="33"/>
      <c r="N57" s="23">
        <v>5000</v>
      </c>
      <c r="O57" s="100"/>
      <c r="P57" s="91"/>
      <c r="Q57" s="106"/>
      <c r="R57" s="91">
        <v>5000</v>
      </c>
      <c r="S57" s="158"/>
      <c r="T57" s="91"/>
      <c r="U57" s="91">
        <v>5000</v>
      </c>
      <c r="V57" s="106"/>
      <c r="W57" s="164"/>
      <c r="X57" s="91"/>
      <c r="Y57" s="91">
        <v>5000</v>
      </c>
      <c r="Z57" s="153"/>
      <c r="AA57" s="91"/>
      <c r="AB57" s="91"/>
      <c r="AC57" s="178"/>
      <c r="AD57" s="85" t="s">
        <v>48</v>
      </c>
    </row>
    <row r="58" spans="1:30" ht="15" customHeight="1">
      <c r="A58" s="9" t="s">
        <v>49</v>
      </c>
      <c r="B58" s="23">
        <v>0</v>
      </c>
      <c r="C58" s="47"/>
      <c r="D58" s="23">
        <v>0</v>
      </c>
      <c r="E58" s="47"/>
      <c r="F58" s="23">
        <v>-762</v>
      </c>
      <c r="G58" s="47"/>
      <c r="H58" s="23">
        <v>762</v>
      </c>
      <c r="I58" s="56"/>
      <c r="J58" s="23">
        <v>-612</v>
      </c>
      <c r="K58" s="56"/>
      <c r="L58" s="23">
        <v>1374</v>
      </c>
      <c r="M58" s="33"/>
      <c r="N58" s="23">
        <v>0</v>
      </c>
      <c r="O58" s="100"/>
      <c r="P58" s="91"/>
      <c r="Q58" s="106"/>
      <c r="R58" s="91"/>
      <c r="S58" s="158"/>
      <c r="T58" s="91"/>
      <c r="U58" s="91">
        <v>1775</v>
      </c>
      <c r="V58" s="106"/>
      <c r="W58" s="164"/>
      <c r="X58" s="91"/>
      <c r="Y58" s="91">
        <v>2931</v>
      </c>
      <c r="Z58" s="153"/>
      <c r="AA58" s="91"/>
      <c r="AB58" s="91"/>
      <c r="AC58" s="178"/>
      <c r="AD58" s="85" t="s">
        <v>49</v>
      </c>
    </row>
    <row r="59" spans="1:30" ht="15" customHeight="1" thickBot="1">
      <c r="A59" s="9" t="s">
        <v>50</v>
      </c>
      <c r="B59" s="23">
        <v>2445</v>
      </c>
      <c r="C59" s="47"/>
      <c r="D59" s="23">
        <v>2445</v>
      </c>
      <c r="E59" s="47"/>
      <c r="F59" s="23"/>
      <c r="G59" s="47"/>
      <c r="H59" s="23">
        <v>2445</v>
      </c>
      <c r="I59" s="56"/>
      <c r="J59" s="27"/>
      <c r="K59" s="56"/>
      <c r="L59" s="23">
        <v>2445</v>
      </c>
      <c r="M59" s="33"/>
      <c r="N59" s="26">
        <v>2445</v>
      </c>
      <c r="O59" s="100"/>
      <c r="P59" s="91"/>
      <c r="Q59" s="106"/>
      <c r="R59" s="91">
        <v>2445</v>
      </c>
      <c r="S59" s="158"/>
      <c r="T59" s="91"/>
      <c r="U59" s="91">
        <v>4495</v>
      </c>
      <c r="V59" s="106"/>
      <c r="W59" s="164"/>
      <c r="X59" s="139"/>
      <c r="Y59" s="139">
        <v>4495</v>
      </c>
      <c r="Z59" s="153"/>
      <c r="AA59" s="139"/>
      <c r="AB59" s="139"/>
      <c r="AC59" s="179"/>
      <c r="AD59" s="85" t="s">
        <v>50</v>
      </c>
    </row>
    <row r="60" spans="1:30" ht="15" customHeight="1" thickBot="1">
      <c r="A60" s="9" t="s">
        <v>51</v>
      </c>
      <c r="B60" s="31">
        <f>SUM(B55:B59)</f>
        <v>33160</v>
      </c>
      <c r="C60" s="47"/>
      <c r="D60" s="31">
        <f>SUM(D55:D59)</f>
        <v>34864</v>
      </c>
      <c r="E60" s="47"/>
      <c r="F60" s="53">
        <f>SUM(F55:F59)</f>
        <v>1357</v>
      </c>
      <c r="G60" s="47"/>
      <c r="H60" s="54">
        <f>SUM(H55:H59)</f>
        <v>33507</v>
      </c>
      <c r="I60" s="56"/>
      <c r="J60" s="54">
        <f>SUM(J55:J59)</f>
        <v>1741</v>
      </c>
      <c r="K60" s="47"/>
      <c r="L60" s="55">
        <f>SUM(L55:L59)</f>
        <v>31766</v>
      </c>
      <c r="M60" s="83">
        <f>SUM(M55:M59)</f>
        <v>0</v>
      </c>
      <c r="N60" s="54">
        <f>SUM(N55:N59)</f>
        <v>23534</v>
      </c>
      <c r="O60" s="186"/>
      <c r="P60" s="187"/>
      <c r="Q60" s="187">
        <f>SUM(O60+Q50)</f>
        <v>0</v>
      </c>
      <c r="R60" s="187">
        <f>SUM(R55:R59)</f>
        <v>23883</v>
      </c>
      <c r="S60" s="155"/>
      <c r="T60" s="187"/>
      <c r="U60" s="187">
        <f>SUM(U55:U59)</f>
        <v>29354</v>
      </c>
      <c r="V60" s="188"/>
      <c r="W60" s="189"/>
      <c r="X60" s="187"/>
      <c r="Y60" s="187">
        <f>SUM(Y55:Y59)</f>
        <v>35459</v>
      </c>
      <c r="Z60" s="190"/>
      <c r="AA60" s="187">
        <f>SUM(Y60+AA50)</f>
        <v>34169</v>
      </c>
      <c r="AB60" s="117"/>
      <c r="AC60" s="184"/>
      <c r="AD60" s="85" t="s">
        <v>51</v>
      </c>
    </row>
    <row r="61" spans="1:30" ht="15" customHeight="1" thickBot="1">
      <c r="A61" s="9"/>
      <c r="B61" s="9"/>
      <c r="C61" s="47"/>
      <c r="D61" s="9"/>
      <c r="E61" s="47"/>
      <c r="F61" s="9"/>
      <c r="G61" s="47"/>
      <c r="H61" s="9"/>
      <c r="I61" s="56"/>
      <c r="J61" s="33"/>
      <c r="K61" s="56"/>
      <c r="L61" s="82"/>
      <c r="M61" s="33"/>
      <c r="N61" s="33"/>
      <c r="O61" s="99"/>
      <c r="P61" s="97"/>
      <c r="Q61" s="97"/>
      <c r="R61" s="97"/>
      <c r="S61" s="116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134"/>
    </row>
    <row r="62" spans="1:30" ht="15.75" thickBot="1">
      <c r="A62" s="9"/>
      <c r="B62" s="9"/>
      <c r="C62" s="47"/>
      <c r="D62" s="9"/>
      <c r="E62" s="47"/>
      <c r="F62" s="9"/>
      <c r="G62" s="47"/>
      <c r="H62" s="11"/>
      <c r="I62" s="56"/>
      <c r="J62" s="33"/>
      <c r="K62" s="56"/>
      <c r="L62" s="33"/>
      <c r="M62" s="33"/>
      <c r="N62" s="33"/>
      <c r="O62" s="99"/>
      <c r="P62" s="97"/>
      <c r="Q62" s="97"/>
      <c r="R62" s="97"/>
      <c r="S62" s="116"/>
      <c r="T62" s="97"/>
      <c r="U62" s="97"/>
      <c r="V62" s="97"/>
      <c r="W62" s="97"/>
      <c r="X62" s="97"/>
      <c r="Y62" s="97"/>
      <c r="Z62" s="97"/>
      <c r="AA62" s="172">
        <f>SUM(AA48/1250)</f>
        <v>12.032</v>
      </c>
      <c r="AB62" s="174"/>
      <c r="AC62" s="185">
        <f>SUM(AC48/1230)</f>
        <v>11.94308943089431</v>
      </c>
      <c r="AD62" s="87"/>
    </row>
    <row r="63" spans="1:30" ht="15">
      <c r="A63" s="9"/>
      <c r="B63" s="9"/>
      <c r="C63" s="47"/>
      <c r="D63" s="9"/>
      <c r="E63" s="47"/>
      <c r="F63" s="9"/>
      <c r="G63" s="47"/>
      <c r="H63" s="11"/>
      <c r="I63" s="56"/>
      <c r="J63" s="33"/>
      <c r="K63" s="56"/>
      <c r="L63" s="33"/>
      <c r="M63" s="33"/>
      <c r="N63" s="33"/>
      <c r="O63" s="99"/>
      <c r="P63" s="97"/>
      <c r="Q63" s="97"/>
      <c r="R63" s="97"/>
      <c r="S63" s="116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87"/>
    </row>
    <row r="64" spans="2:30" ht="15">
      <c r="B64" s="9"/>
      <c r="C64" s="47"/>
      <c r="D64" s="9"/>
      <c r="E64" s="47"/>
      <c r="F64" s="9"/>
      <c r="G64" s="47"/>
      <c r="H64" s="11"/>
      <c r="I64" s="56"/>
      <c r="J64" s="33"/>
      <c r="K64" s="56"/>
      <c r="L64" s="33"/>
      <c r="M64" s="33"/>
      <c r="N64" s="33"/>
      <c r="O64" s="99"/>
      <c r="P64" s="97"/>
      <c r="Q64" s="97"/>
      <c r="R64" s="97"/>
      <c r="S64" s="116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87"/>
    </row>
    <row r="65" spans="2:29" ht="15">
      <c r="B65" s="9"/>
      <c r="C65" s="47"/>
      <c r="D65" s="9"/>
      <c r="E65" s="47"/>
      <c r="F65" s="9"/>
      <c r="G65" s="47"/>
      <c r="H65" s="9"/>
      <c r="I65" s="65"/>
      <c r="J65" s="33"/>
      <c r="K65" s="56"/>
      <c r="L65" s="33"/>
      <c r="M65" s="33"/>
      <c r="N65" s="33"/>
      <c r="O65" s="99"/>
      <c r="P65" s="97"/>
      <c r="Q65" s="97"/>
      <c r="R65" s="97"/>
      <c r="S65" s="116"/>
      <c r="T65" s="97"/>
      <c r="U65" s="97"/>
      <c r="V65" s="97"/>
      <c r="W65" s="97"/>
      <c r="X65" s="97"/>
      <c r="Y65" s="97"/>
      <c r="Z65" s="97"/>
      <c r="AA65" s="97"/>
      <c r="AB65" s="97"/>
      <c r="AC65" s="97"/>
    </row>
    <row r="66" spans="2:29" ht="15">
      <c r="B66" s="9"/>
      <c r="C66" s="47"/>
      <c r="D66" s="9"/>
      <c r="E66" s="47"/>
      <c r="F66" s="9"/>
      <c r="G66" s="47"/>
      <c r="H66" s="9"/>
      <c r="I66" s="65"/>
      <c r="J66" s="33"/>
      <c r="K66" s="56"/>
      <c r="L66" s="33"/>
      <c r="M66" s="33"/>
      <c r="N66" s="33"/>
      <c r="O66" s="99"/>
      <c r="P66" s="97"/>
      <c r="Q66" s="97"/>
      <c r="R66" s="97"/>
      <c r="S66" s="116"/>
      <c r="T66" s="97"/>
      <c r="U66" s="97"/>
      <c r="V66" s="97"/>
      <c r="W66" s="97"/>
      <c r="X66" s="97"/>
      <c r="Y66" s="97"/>
      <c r="Z66" s="97"/>
      <c r="AA66" s="97"/>
      <c r="AB66" s="97"/>
      <c r="AC66" s="97"/>
    </row>
    <row r="67" spans="2:29" ht="15">
      <c r="B67" s="9"/>
      <c r="C67" s="47"/>
      <c r="D67" s="9"/>
      <c r="E67" s="47"/>
      <c r="F67" s="9"/>
      <c r="G67" s="47"/>
      <c r="H67" s="9"/>
      <c r="I67" s="65"/>
      <c r="J67" s="33"/>
      <c r="K67" s="56"/>
      <c r="L67" s="33"/>
      <c r="M67" s="33"/>
      <c r="N67" s="33"/>
      <c r="O67" s="99"/>
      <c r="P67" s="97"/>
      <c r="Q67" s="97"/>
      <c r="R67" s="97"/>
      <c r="S67" s="116"/>
      <c r="T67" s="97"/>
      <c r="U67" s="97"/>
      <c r="V67" s="97"/>
      <c r="W67" s="97"/>
      <c r="X67" s="97"/>
      <c r="Y67" s="97"/>
      <c r="Z67" s="97"/>
      <c r="AA67" s="97"/>
      <c r="AB67" s="97"/>
      <c r="AC67" s="97"/>
    </row>
    <row r="68" spans="2:29" ht="15">
      <c r="B68" s="9"/>
      <c r="C68" s="47"/>
      <c r="D68" s="9"/>
      <c r="E68" s="47"/>
      <c r="F68" s="9"/>
      <c r="G68" s="47"/>
      <c r="H68" s="9"/>
      <c r="I68" s="65"/>
      <c r="J68" s="33"/>
      <c r="K68" s="56"/>
      <c r="L68" s="33"/>
      <c r="M68" s="33"/>
      <c r="N68" s="33"/>
      <c r="O68" s="99"/>
      <c r="P68" s="97"/>
      <c r="Q68" s="97"/>
      <c r="R68" s="97"/>
      <c r="S68" s="116"/>
      <c r="T68" s="97"/>
      <c r="U68" s="97"/>
      <c r="V68" s="97"/>
      <c r="W68" s="97"/>
      <c r="X68" s="97"/>
      <c r="Y68" s="97"/>
      <c r="Z68" s="97"/>
      <c r="AA68" s="97"/>
      <c r="AB68" s="97"/>
      <c r="AC68" s="97"/>
    </row>
    <row r="69" spans="2:29" ht="15">
      <c r="B69" s="9"/>
      <c r="C69" s="47"/>
      <c r="D69" s="9"/>
      <c r="E69" s="47"/>
      <c r="F69" s="9"/>
      <c r="G69" s="47"/>
      <c r="H69" s="9"/>
      <c r="I69" s="65"/>
      <c r="J69" s="33"/>
      <c r="K69" s="56"/>
      <c r="L69" s="33"/>
      <c r="M69" s="33"/>
      <c r="N69" s="33"/>
      <c r="O69" s="101"/>
      <c r="P69" s="97"/>
      <c r="Q69" s="97"/>
      <c r="R69" s="97"/>
      <c r="S69" s="116"/>
      <c r="T69" s="97"/>
      <c r="U69" s="97"/>
      <c r="V69" s="97"/>
      <c r="W69" s="97"/>
      <c r="X69" s="97"/>
      <c r="Y69" s="97"/>
      <c r="Z69" s="97"/>
      <c r="AA69" s="97"/>
      <c r="AB69" s="97"/>
      <c r="AC69" s="97"/>
    </row>
    <row r="70" spans="2:29" ht="15">
      <c r="B70" s="33"/>
      <c r="C70" s="56"/>
      <c r="D70" s="33"/>
      <c r="E70" s="56"/>
      <c r="F70" s="33"/>
      <c r="G70" s="56"/>
      <c r="H70" s="9"/>
      <c r="I70" s="65"/>
      <c r="J70" s="33"/>
      <c r="K70" s="56"/>
      <c r="L70" s="33"/>
      <c r="M70" s="33"/>
      <c r="N70" s="33"/>
      <c r="O70" s="101"/>
      <c r="P70" s="97"/>
      <c r="Q70" s="97"/>
      <c r="R70" s="97"/>
      <c r="S70" s="116"/>
      <c r="T70" s="97"/>
      <c r="U70" s="97"/>
      <c r="V70" s="97"/>
      <c r="W70" s="97"/>
      <c r="X70" s="97"/>
      <c r="Y70" s="97"/>
      <c r="Z70" s="97"/>
      <c r="AA70" s="97"/>
      <c r="AB70" s="97"/>
      <c r="AC70" s="97"/>
    </row>
    <row r="71" spans="2:29" ht="15">
      <c r="B71" s="33"/>
      <c r="C71" s="56"/>
      <c r="D71" s="33"/>
      <c r="E71" s="56"/>
      <c r="F71" s="33"/>
      <c r="G71" s="56"/>
      <c r="H71" s="33"/>
      <c r="I71" s="65"/>
      <c r="J71" s="33"/>
      <c r="K71" s="56"/>
      <c r="L71" s="33"/>
      <c r="M71" s="33"/>
      <c r="N71" s="33"/>
      <c r="O71" s="101"/>
      <c r="P71" s="97"/>
      <c r="Q71" s="97"/>
      <c r="R71" s="97"/>
      <c r="S71" s="116"/>
      <c r="T71" s="97"/>
      <c r="U71" s="97"/>
      <c r="V71" s="97"/>
      <c r="W71" s="97"/>
      <c r="X71" s="97"/>
      <c r="Y71" s="97"/>
      <c r="Z71" s="97"/>
      <c r="AA71" s="97"/>
      <c r="AB71" s="97"/>
      <c r="AC71" s="97"/>
    </row>
    <row r="72" spans="2:29" ht="15">
      <c r="B72" s="33"/>
      <c r="C72" s="56"/>
      <c r="D72" s="33"/>
      <c r="E72" s="56"/>
      <c r="F72" s="33"/>
      <c r="G72" s="56"/>
      <c r="H72" s="33"/>
      <c r="I72" s="65"/>
      <c r="J72" s="33"/>
      <c r="K72" s="56"/>
      <c r="L72" s="33"/>
      <c r="M72" s="33"/>
      <c r="N72" s="33"/>
      <c r="O72" s="101"/>
      <c r="P72" s="97"/>
      <c r="Q72" s="97"/>
      <c r="R72" s="97"/>
      <c r="S72" s="116"/>
      <c r="T72" s="97"/>
      <c r="U72" s="97"/>
      <c r="V72" s="97"/>
      <c r="W72" s="97"/>
      <c r="X72" s="97"/>
      <c r="Y72" s="97"/>
      <c r="Z72" s="97"/>
      <c r="AA72" s="97"/>
      <c r="AB72" s="97"/>
      <c r="AC72" s="97"/>
    </row>
    <row r="73" spans="2:29" ht="15">
      <c r="B73" s="33"/>
      <c r="C73" s="56"/>
      <c r="D73" s="33"/>
      <c r="E73" s="56"/>
      <c r="F73" s="33"/>
      <c r="G73" s="12"/>
      <c r="H73" s="33"/>
      <c r="I73" s="33"/>
      <c r="J73" s="33"/>
      <c r="K73" s="56"/>
      <c r="L73" s="33"/>
      <c r="M73" s="33"/>
      <c r="N73" s="33"/>
      <c r="O73" s="101"/>
      <c r="P73" s="97"/>
      <c r="Q73" s="97"/>
      <c r="R73" s="97"/>
      <c r="S73" s="116"/>
      <c r="T73" s="97"/>
      <c r="U73" s="97"/>
      <c r="V73" s="97"/>
      <c r="W73" s="97"/>
      <c r="X73" s="97"/>
      <c r="Y73" s="97"/>
      <c r="Z73" s="97"/>
      <c r="AA73" s="97"/>
      <c r="AB73" s="97"/>
      <c r="AC73" s="97"/>
    </row>
    <row r="74" spans="2:29" ht="15">
      <c r="B74" s="33"/>
      <c r="C74" s="56"/>
      <c r="D74" s="33"/>
      <c r="E74" s="12"/>
      <c r="F74" s="33"/>
      <c r="G74" s="12"/>
      <c r="H74" s="33"/>
      <c r="I74" s="33"/>
      <c r="J74" s="33"/>
      <c r="K74" s="56"/>
      <c r="L74" s="33"/>
      <c r="M74" s="33"/>
      <c r="N74" s="33"/>
      <c r="P74" s="97"/>
      <c r="Q74" s="97"/>
      <c r="R74" s="97"/>
      <c r="S74" s="116"/>
      <c r="T74" s="97"/>
      <c r="U74" s="97"/>
      <c r="V74" s="97"/>
      <c r="W74" s="97"/>
      <c r="X74" s="97"/>
      <c r="Y74" s="97"/>
      <c r="Z74" s="97"/>
      <c r="AA74" s="97"/>
      <c r="AB74" s="97"/>
      <c r="AC74" s="97"/>
    </row>
    <row r="75" spans="2:29" ht="15">
      <c r="B75" s="33"/>
      <c r="C75" s="12"/>
      <c r="D75" s="33"/>
      <c r="E75" s="12"/>
      <c r="F75" s="33"/>
      <c r="G75" s="12"/>
      <c r="H75" s="33"/>
      <c r="I75" s="33"/>
      <c r="J75" s="33"/>
      <c r="P75" s="97"/>
      <c r="Q75" s="97"/>
      <c r="R75" s="97"/>
      <c r="S75" s="116"/>
      <c r="T75" s="97"/>
      <c r="U75" s="97"/>
      <c r="V75" s="97"/>
      <c r="W75" s="97"/>
      <c r="X75" s="97"/>
      <c r="Y75" s="97"/>
      <c r="Z75" s="97"/>
      <c r="AA75" s="97"/>
      <c r="AB75" s="97"/>
      <c r="AC75" s="97"/>
    </row>
    <row r="76" spans="2:19" ht="15">
      <c r="B76" s="33"/>
      <c r="C76" s="12"/>
      <c r="D76" s="33"/>
      <c r="E76" s="12"/>
      <c r="F76" s="33"/>
      <c r="G76" s="12"/>
      <c r="H76" s="33"/>
      <c r="I76" s="33"/>
      <c r="J76" s="33"/>
      <c r="S76" s="4"/>
    </row>
    <row r="77" spans="2:19" ht="15">
      <c r="B77" s="33"/>
      <c r="C77" s="12"/>
      <c r="D77" s="33"/>
      <c r="E77" s="12"/>
      <c r="F77" s="33"/>
      <c r="G77" s="12"/>
      <c r="H77" s="33"/>
      <c r="I77" s="33"/>
      <c r="J77" s="33"/>
      <c r="S77" s="4"/>
    </row>
    <row r="78" spans="5:19" ht="15">
      <c r="E78" s="4"/>
      <c r="S78" s="4"/>
    </row>
    <row r="79" spans="5:19" ht="15">
      <c r="E79" s="4"/>
      <c r="S79" s="4"/>
    </row>
    <row r="80" spans="5:19" ht="15">
      <c r="E80" s="4"/>
      <c r="S80" s="4"/>
    </row>
    <row r="81" spans="5:19" ht="15">
      <c r="E81" s="4"/>
      <c r="S81" s="4"/>
    </row>
    <row r="82" ht="15">
      <c r="S82" s="4"/>
    </row>
    <row r="83" ht="15">
      <c r="S83" s="4"/>
    </row>
    <row r="84" ht="15">
      <c r="S84" s="4"/>
    </row>
    <row r="85" ht="15">
      <c r="S85" s="4"/>
    </row>
    <row r="86" ht="15">
      <c r="S86" s="4"/>
    </row>
    <row r="87" ht="15">
      <c r="S87" s="4"/>
    </row>
    <row r="88" ht="15">
      <c r="S88" s="4"/>
    </row>
    <row r="89" ht="15">
      <c r="S89" s="4"/>
    </row>
    <row r="90" ht="15">
      <c r="S90" s="4"/>
    </row>
    <row r="91" ht="15">
      <c r="S91" s="4"/>
    </row>
    <row r="92" ht="15">
      <c r="S92" s="4"/>
    </row>
    <row r="93" ht="15">
      <c r="S93" s="4"/>
    </row>
    <row r="94" ht="15">
      <c r="S94" s="4"/>
    </row>
    <row r="95" ht="15">
      <c r="S95" s="4"/>
    </row>
    <row r="96" ht="15">
      <c r="S96" s="4"/>
    </row>
    <row r="97" ht="15">
      <c r="S97" s="4"/>
    </row>
    <row r="98" ht="15">
      <c r="S98" s="4"/>
    </row>
    <row r="99" ht="15">
      <c r="S99" s="4"/>
    </row>
    <row r="100" ht="15">
      <c r="S100" s="4"/>
    </row>
    <row r="101" ht="15">
      <c r="S101" s="4"/>
    </row>
    <row r="102" ht="15">
      <c r="S102" s="4"/>
    </row>
    <row r="103" ht="15">
      <c r="S103" s="4"/>
    </row>
    <row r="104" ht="15">
      <c r="S104" s="4"/>
    </row>
    <row r="105" ht="15">
      <c r="S105" s="4"/>
    </row>
    <row r="106" ht="15">
      <c r="S106" s="4"/>
    </row>
    <row r="107" ht="15">
      <c r="S107" s="4"/>
    </row>
    <row r="108" ht="15">
      <c r="S108" s="4"/>
    </row>
    <row r="109" ht="15">
      <c r="S109" s="4"/>
    </row>
    <row r="110" ht="15">
      <c r="S110" s="4"/>
    </row>
    <row r="111" ht="15">
      <c r="S111" s="4"/>
    </row>
    <row r="112" ht="15">
      <c r="S112" s="4"/>
    </row>
    <row r="113" ht="15">
      <c r="S113" s="4"/>
    </row>
    <row r="114" ht="15">
      <c r="S114" s="4"/>
    </row>
    <row r="115" ht="15">
      <c r="S115" s="4"/>
    </row>
    <row r="116" ht="15">
      <c r="S116" s="4"/>
    </row>
    <row r="117" ht="15">
      <c r="S117" s="4"/>
    </row>
    <row r="118" ht="15">
      <c r="S118" s="4"/>
    </row>
    <row r="119" ht="15">
      <c r="S119" s="4"/>
    </row>
    <row r="120" ht="15">
      <c r="S120" s="4"/>
    </row>
    <row r="121" ht="15">
      <c r="S121" s="4"/>
    </row>
    <row r="122" ht="15">
      <c r="S122" s="4"/>
    </row>
    <row r="123" ht="15">
      <c r="S123" s="4"/>
    </row>
    <row r="124" ht="15">
      <c r="S124" s="4"/>
    </row>
    <row r="125" ht="15">
      <c r="S125" s="4"/>
    </row>
    <row r="126" ht="15">
      <c r="S126" s="4"/>
    </row>
    <row r="127" ht="15">
      <c r="S127" s="4"/>
    </row>
    <row r="128" ht="15">
      <c r="S128" s="4"/>
    </row>
    <row r="129" ht="15">
      <c r="S129" s="4"/>
    </row>
    <row r="130" ht="15">
      <c r="S130" s="4"/>
    </row>
    <row r="131" ht="15">
      <c r="S131" s="4"/>
    </row>
    <row r="132" ht="15">
      <c r="S132" s="4"/>
    </row>
    <row r="133" ht="15">
      <c r="S133" s="4"/>
    </row>
    <row r="134" ht="15">
      <c r="S134" s="4"/>
    </row>
    <row r="135" ht="15">
      <c r="S135" s="4"/>
    </row>
    <row r="136" ht="15">
      <c r="S136" s="4"/>
    </row>
    <row r="137" ht="15">
      <c r="S137" s="4"/>
    </row>
    <row r="138" ht="15">
      <c r="S138" s="4"/>
    </row>
    <row r="139" ht="15">
      <c r="S139" s="4"/>
    </row>
    <row r="140" ht="15">
      <c r="S140" s="4"/>
    </row>
    <row r="141" ht="15">
      <c r="S141" s="4"/>
    </row>
    <row r="142" ht="15">
      <c r="S142" s="4"/>
    </row>
    <row r="143" ht="15">
      <c r="S143" s="4"/>
    </row>
    <row r="144" ht="15">
      <c r="S144" s="4"/>
    </row>
    <row r="145" ht="15">
      <c r="S145" s="4"/>
    </row>
    <row r="146" ht="15">
      <c r="S146" s="4"/>
    </row>
    <row r="147" ht="15">
      <c r="S147" s="4"/>
    </row>
    <row r="148" ht="15">
      <c r="S148" s="4"/>
    </row>
    <row r="149" ht="15">
      <c r="S149" s="4"/>
    </row>
    <row r="150" ht="15">
      <c r="S150" s="4"/>
    </row>
    <row r="151" ht="15">
      <c r="S151" s="4"/>
    </row>
    <row r="152" ht="15">
      <c r="S152" s="4"/>
    </row>
    <row r="153" ht="15">
      <c r="S153" s="4"/>
    </row>
    <row r="154" ht="15">
      <c r="S154" s="4"/>
    </row>
    <row r="155" ht="15">
      <c r="S155" s="4"/>
    </row>
    <row r="156" ht="15">
      <c r="S156" s="4"/>
    </row>
    <row r="157" ht="15">
      <c r="S157" s="4"/>
    </row>
    <row r="158" ht="15">
      <c r="S158" s="4"/>
    </row>
    <row r="159" ht="15">
      <c r="S159" s="4"/>
    </row>
    <row r="160" ht="15">
      <c r="S160" s="4"/>
    </row>
    <row r="161" ht="15">
      <c r="S161" s="4"/>
    </row>
    <row r="162" ht="15">
      <c r="S162" s="4"/>
    </row>
    <row r="163" ht="15">
      <c r="S163" s="4"/>
    </row>
    <row r="164" ht="15">
      <c r="S164" s="4"/>
    </row>
    <row r="165" ht="15">
      <c r="S165" s="4"/>
    </row>
    <row r="166" ht="15">
      <c r="S166" s="4"/>
    </row>
    <row r="167" ht="15">
      <c r="S167" s="4"/>
    </row>
    <row r="168" ht="15">
      <c r="S168" s="4"/>
    </row>
    <row r="169" ht="15">
      <c r="S169" s="4"/>
    </row>
    <row r="170" ht="15">
      <c r="S170" s="4"/>
    </row>
    <row r="171" ht="15">
      <c r="S171" s="4"/>
    </row>
    <row r="172" ht="15">
      <c r="S172" s="4"/>
    </row>
    <row r="173" ht="15">
      <c r="S173" s="4"/>
    </row>
    <row r="174" ht="15">
      <c r="S174" s="4"/>
    </row>
    <row r="175" ht="15">
      <c r="S175" s="4"/>
    </row>
    <row r="176" ht="15">
      <c r="S176" s="4"/>
    </row>
    <row r="177" ht="15">
      <c r="S177" s="4"/>
    </row>
    <row r="178" ht="15">
      <c r="S178" s="4"/>
    </row>
    <row r="179" ht="15">
      <c r="S179" s="4"/>
    </row>
    <row r="180" ht="15">
      <c r="S180" s="4"/>
    </row>
    <row r="181" ht="15">
      <c r="S181" s="4"/>
    </row>
    <row r="182" ht="15">
      <c r="S182" s="4"/>
    </row>
    <row r="183" ht="15">
      <c r="S183" s="4"/>
    </row>
    <row r="184" ht="15">
      <c r="S184" s="4"/>
    </row>
    <row r="185" ht="15">
      <c r="S185" s="4"/>
    </row>
    <row r="186" ht="15">
      <c r="S186" s="4"/>
    </row>
    <row r="187" ht="15">
      <c r="S187" s="4"/>
    </row>
    <row r="188" ht="15">
      <c r="S188" s="4"/>
    </row>
    <row r="189" ht="15">
      <c r="S189" s="4"/>
    </row>
    <row r="190" ht="15">
      <c r="S190" s="4"/>
    </row>
    <row r="191" ht="15">
      <c r="S191" s="4"/>
    </row>
    <row r="192" ht="15">
      <c r="S192" s="4"/>
    </row>
    <row r="193" ht="15">
      <c r="S193" s="4"/>
    </row>
    <row r="194" ht="15">
      <c r="S194" s="4"/>
    </row>
    <row r="195" ht="15">
      <c r="S195" s="4"/>
    </row>
    <row r="196" ht="15">
      <c r="S196" s="4"/>
    </row>
    <row r="197" ht="15">
      <c r="S197" s="4"/>
    </row>
    <row r="198" ht="15">
      <c r="S198" s="4"/>
    </row>
    <row r="199" ht="15">
      <c r="S199" s="4"/>
    </row>
    <row r="200" ht="15">
      <c r="S200" s="4"/>
    </row>
    <row r="201" ht="15">
      <c r="S201" s="4"/>
    </row>
    <row r="202" ht="15">
      <c r="S202" s="4"/>
    </row>
    <row r="203" ht="15">
      <c r="S203" s="4"/>
    </row>
    <row r="204" ht="15">
      <c r="S204" s="4"/>
    </row>
    <row r="205" ht="15">
      <c r="S205" s="4"/>
    </row>
    <row r="206" ht="15">
      <c r="S206" s="4"/>
    </row>
    <row r="207" ht="15">
      <c r="S207" s="4"/>
    </row>
    <row r="208" ht="15">
      <c r="S208" s="4"/>
    </row>
    <row r="209" ht="15">
      <c r="S209" s="4"/>
    </row>
    <row r="210" ht="15">
      <c r="S210" s="4"/>
    </row>
    <row r="211" ht="15">
      <c r="S211" s="4"/>
    </row>
    <row r="212" ht="15">
      <c r="S212" s="4"/>
    </row>
    <row r="213" ht="15">
      <c r="S213" s="4"/>
    </row>
    <row r="214" ht="15">
      <c r="S214" s="4"/>
    </row>
    <row r="215" ht="15">
      <c r="S215" s="4"/>
    </row>
    <row r="216" ht="15">
      <c r="S216" s="4"/>
    </row>
    <row r="217" ht="15">
      <c r="S217" s="4"/>
    </row>
    <row r="218" ht="15">
      <c r="S218" s="4"/>
    </row>
    <row r="219" ht="15">
      <c r="S219" s="4"/>
    </row>
    <row r="220" ht="15">
      <c r="S220" s="4"/>
    </row>
    <row r="221" ht="15">
      <c r="S221" s="4"/>
    </row>
    <row r="222" ht="15">
      <c r="S222" s="4"/>
    </row>
    <row r="223" ht="15">
      <c r="S223" s="4"/>
    </row>
    <row r="224" ht="15">
      <c r="S224" s="4"/>
    </row>
    <row r="225" ht="15">
      <c r="S225" s="4"/>
    </row>
    <row r="226" ht="15">
      <c r="S226" s="4"/>
    </row>
    <row r="227" ht="15">
      <c r="S227" s="4"/>
    </row>
    <row r="228" ht="15">
      <c r="S228" s="4"/>
    </row>
    <row r="229" ht="15">
      <c r="S229" s="4"/>
    </row>
    <row r="230" ht="15">
      <c r="S230" s="4"/>
    </row>
    <row r="231" ht="15">
      <c r="S231" s="4"/>
    </row>
    <row r="232" ht="15">
      <c r="S232" s="4"/>
    </row>
    <row r="233" ht="15">
      <c r="S233" s="4"/>
    </row>
    <row r="234" ht="15">
      <c r="S234" s="4"/>
    </row>
    <row r="235" ht="15">
      <c r="S235" s="4"/>
    </row>
    <row r="236" ht="15">
      <c r="S236" s="4"/>
    </row>
    <row r="237" ht="15">
      <c r="S237" s="4"/>
    </row>
    <row r="238" ht="15">
      <c r="S238" s="4"/>
    </row>
    <row r="239" ht="15">
      <c r="S239" s="4"/>
    </row>
    <row r="240" ht="15">
      <c r="S240" s="4"/>
    </row>
    <row r="241" ht="15">
      <c r="S241" s="4"/>
    </row>
    <row r="242" ht="15">
      <c r="S242" s="4"/>
    </row>
    <row r="243" ht="15">
      <c r="S243" s="4"/>
    </row>
    <row r="244" ht="15">
      <c r="S244" s="4"/>
    </row>
    <row r="245" ht="15">
      <c r="S245" s="4"/>
    </row>
    <row r="246" ht="15">
      <c r="S246" s="4"/>
    </row>
    <row r="247" ht="15">
      <c r="S247" s="4"/>
    </row>
    <row r="248" ht="15">
      <c r="S248" s="4"/>
    </row>
    <row r="249" ht="15">
      <c r="S249" s="4"/>
    </row>
    <row r="250" ht="15">
      <c r="S250" s="4"/>
    </row>
    <row r="251" ht="15">
      <c r="S251" s="4"/>
    </row>
    <row r="252" ht="15">
      <c r="S252" s="4"/>
    </row>
    <row r="253" ht="15">
      <c r="S253" s="4"/>
    </row>
    <row r="254" ht="15">
      <c r="S254" s="4"/>
    </row>
    <row r="255" ht="15">
      <c r="S255" s="4"/>
    </row>
    <row r="256" ht="15">
      <c r="S256" s="4"/>
    </row>
    <row r="257" ht="15">
      <c r="S257" s="4"/>
    </row>
    <row r="258" ht="15">
      <c r="S258" s="4"/>
    </row>
    <row r="259" ht="15">
      <c r="S259" s="4"/>
    </row>
    <row r="260" ht="15">
      <c r="S260" s="4"/>
    </row>
    <row r="261" ht="15">
      <c r="S261" s="4"/>
    </row>
    <row r="262" ht="15">
      <c r="S262" s="4"/>
    </row>
    <row r="263" ht="15">
      <c r="S263" s="4"/>
    </row>
    <row r="264" ht="15">
      <c r="S264" s="4"/>
    </row>
    <row r="265" ht="15">
      <c r="S265" s="4"/>
    </row>
    <row r="266" ht="15">
      <c r="S266" s="4"/>
    </row>
    <row r="267" ht="15">
      <c r="S267" s="4"/>
    </row>
    <row r="268" ht="15">
      <c r="S268" s="4"/>
    </row>
    <row r="269" ht="15">
      <c r="S269" s="4"/>
    </row>
    <row r="270" ht="15">
      <c r="S270" s="4"/>
    </row>
    <row r="271" ht="15">
      <c r="S271" s="4"/>
    </row>
    <row r="272" ht="15">
      <c r="S272" s="4"/>
    </row>
    <row r="273" ht="15">
      <c r="S273" s="4"/>
    </row>
    <row r="274" ht="15">
      <c r="S274" s="4"/>
    </row>
    <row r="275" ht="15">
      <c r="S275" s="4"/>
    </row>
    <row r="276" ht="15">
      <c r="S276" s="4"/>
    </row>
    <row r="277" ht="15">
      <c r="S277" s="4"/>
    </row>
    <row r="278" ht="15">
      <c r="S278" s="4"/>
    </row>
    <row r="279" ht="15">
      <c r="S279" s="4"/>
    </row>
    <row r="280" ht="15">
      <c r="S280" s="4"/>
    </row>
    <row r="281" ht="15">
      <c r="S281" s="4"/>
    </row>
    <row r="282" ht="15">
      <c r="S282" s="4"/>
    </row>
    <row r="283" ht="15">
      <c r="S283" s="4"/>
    </row>
    <row r="284" ht="15">
      <c r="S284" s="4"/>
    </row>
    <row r="285" ht="15">
      <c r="S285" s="4"/>
    </row>
    <row r="286" ht="15">
      <c r="S286" s="4"/>
    </row>
    <row r="287" ht="15">
      <c r="S287" s="4"/>
    </row>
    <row r="288" ht="15">
      <c r="S288" s="4"/>
    </row>
    <row r="289" ht="15">
      <c r="S289" s="4"/>
    </row>
    <row r="290" ht="15">
      <c r="S290" s="4"/>
    </row>
    <row r="291" ht="15">
      <c r="S291" s="4"/>
    </row>
    <row r="292" ht="15">
      <c r="S292" s="4"/>
    </row>
    <row r="293" ht="15">
      <c r="S293" s="4"/>
    </row>
    <row r="294" ht="15">
      <c r="S294" s="4"/>
    </row>
    <row r="295" ht="15">
      <c r="S295" s="4"/>
    </row>
    <row r="296" ht="15">
      <c r="S296" s="4"/>
    </row>
    <row r="297" ht="15">
      <c r="S297" s="4"/>
    </row>
    <row r="298" ht="15">
      <c r="S298" s="4"/>
    </row>
    <row r="299" ht="15">
      <c r="S299" s="4"/>
    </row>
    <row r="300" ht="15">
      <c r="S300" s="4"/>
    </row>
    <row r="301" ht="15">
      <c r="S301" s="4"/>
    </row>
    <row r="302" ht="15">
      <c r="S302" s="4"/>
    </row>
    <row r="303" ht="15">
      <c r="S303" s="4"/>
    </row>
    <row r="304" ht="15">
      <c r="S304" s="4"/>
    </row>
    <row r="305" ht="15">
      <c r="S305" s="4"/>
    </row>
    <row r="306" ht="15">
      <c r="S306" s="4"/>
    </row>
    <row r="307" ht="15">
      <c r="S307" s="4"/>
    </row>
    <row r="308" ht="15">
      <c r="S308" s="4"/>
    </row>
    <row r="309" ht="15">
      <c r="S309" s="4"/>
    </row>
    <row r="310" ht="15">
      <c r="S310" s="4"/>
    </row>
    <row r="311" ht="15">
      <c r="S311" s="4"/>
    </row>
    <row r="312" ht="15">
      <c r="S312" s="4"/>
    </row>
    <row r="313" ht="15">
      <c r="S313" s="4"/>
    </row>
    <row r="314" ht="15">
      <c r="S314" s="4"/>
    </row>
    <row r="315" ht="15">
      <c r="S315" s="4"/>
    </row>
    <row r="316" ht="15">
      <c r="S316" s="4"/>
    </row>
    <row r="317" ht="15">
      <c r="S317" s="4"/>
    </row>
    <row r="318" ht="15">
      <c r="S318" s="4"/>
    </row>
    <row r="319" ht="15">
      <c r="S319" s="4"/>
    </row>
    <row r="320" ht="15">
      <c r="S320" s="4"/>
    </row>
    <row r="321" ht="15">
      <c r="S321" s="4"/>
    </row>
    <row r="322" ht="15">
      <c r="S322" s="4"/>
    </row>
    <row r="323" ht="15">
      <c r="S323" s="4"/>
    </row>
    <row r="324" ht="15">
      <c r="S324" s="4"/>
    </row>
    <row r="325" ht="15">
      <c r="S325" s="4"/>
    </row>
    <row r="326" ht="15">
      <c r="S326" s="4"/>
    </row>
    <row r="327" ht="15">
      <c r="S327" s="4"/>
    </row>
    <row r="328" ht="15">
      <c r="S328" s="4"/>
    </row>
    <row r="329" ht="15">
      <c r="S329" s="4"/>
    </row>
    <row r="330" ht="15">
      <c r="S330" s="4"/>
    </row>
    <row r="331" ht="15">
      <c r="S331" s="4"/>
    </row>
    <row r="332" ht="15">
      <c r="S332" s="4"/>
    </row>
    <row r="333" ht="15">
      <c r="S333" s="4"/>
    </row>
    <row r="334" ht="15">
      <c r="S334" s="4"/>
    </row>
    <row r="335" ht="15">
      <c r="S335" s="4"/>
    </row>
    <row r="336" ht="15">
      <c r="S336" s="4"/>
    </row>
    <row r="337" ht="15">
      <c r="S337" s="4"/>
    </row>
    <row r="338" ht="15">
      <c r="S338" s="4"/>
    </row>
    <row r="339" ht="15">
      <c r="S339" s="4"/>
    </row>
    <row r="340" ht="15">
      <c r="S340" s="4"/>
    </row>
    <row r="341" ht="15">
      <c r="S341" s="4"/>
    </row>
    <row r="342" ht="15">
      <c r="S342" s="4"/>
    </row>
    <row r="343" ht="15">
      <c r="S343" s="4"/>
    </row>
    <row r="344" ht="15">
      <c r="S344" s="4"/>
    </row>
    <row r="345" ht="15">
      <c r="S345" s="4"/>
    </row>
    <row r="346" ht="15">
      <c r="S346" s="4"/>
    </row>
    <row r="347" ht="15">
      <c r="S347" s="4"/>
    </row>
    <row r="348" ht="15">
      <c r="S348" s="4"/>
    </row>
    <row r="349" ht="15">
      <c r="S349" s="4"/>
    </row>
    <row r="350" ht="15">
      <c r="S350" s="4"/>
    </row>
    <row r="351" ht="15">
      <c r="S351" s="4"/>
    </row>
    <row r="352" ht="15">
      <c r="S352" s="4"/>
    </row>
    <row r="353" ht="15">
      <c r="S353" s="4"/>
    </row>
    <row r="354" ht="15">
      <c r="S354" s="4"/>
    </row>
    <row r="355" ht="15">
      <c r="S355" s="4"/>
    </row>
    <row r="356" ht="15">
      <c r="S356" s="4"/>
    </row>
    <row r="357" ht="15">
      <c r="S357" s="4"/>
    </row>
    <row r="358" ht="15">
      <c r="S358" s="4"/>
    </row>
    <row r="359" ht="15">
      <c r="S359" s="4"/>
    </row>
    <row r="360" ht="15">
      <c r="S360" s="4"/>
    </row>
    <row r="361" ht="15">
      <c r="S361" s="4"/>
    </row>
    <row r="362" ht="15">
      <c r="S362" s="4"/>
    </row>
    <row r="363" ht="15">
      <c r="S363" s="4"/>
    </row>
    <row r="364" ht="15">
      <c r="S364" s="4"/>
    </row>
    <row r="365" ht="15">
      <c r="S365" s="4"/>
    </row>
    <row r="366" ht="15">
      <c r="S366" s="4"/>
    </row>
    <row r="367" ht="15">
      <c r="S367" s="4"/>
    </row>
    <row r="368" ht="15">
      <c r="S368" s="4"/>
    </row>
    <row r="369" ht="15">
      <c r="S369" s="4"/>
    </row>
    <row r="370" ht="15">
      <c r="S370" s="4"/>
    </row>
    <row r="371" ht="15">
      <c r="S371" s="4"/>
    </row>
    <row r="372" ht="15">
      <c r="S372" s="4"/>
    </row>
    <row r="373" ht="15">
      <c r="S373" s="4"/>
    </row>
    <row r="374" ht="15">
      <c r="S374" s="4"/>
    </row>
    <row r="375" ht="15">
      <c r="S375" s="4"/>
    </row>
    <row r="376" ht="15">
      <c r="S376" s="4"/>
    </row>
    <row r="377" ht="15">
      <c r="S377" s="4"/>
    </row>
    <row r="378" ht="15">
      <c r="S378" s="4"/>
    </row>
    <row r="379" ht="15">
      <c r="S379" s="4"/>
    </row>
    <row r="380" ht="15">
      <c r="S380" s="4"/>
    </row>
    <row r="381" ht="15">
      <c r="S381" s="4"/>
    </row>
    <row r="382" ht="15">
      <c r="S382" s="4"/>
    </row>
    <row r="383" ht="15">
      <c r="S383" s="4"/>
    </row>
    <row r="384" ht="15">
      <c r="S384" s="4"/>
    </row>
    <row r="385" ht="15">
      <c r="S385" s="4"/>
    </row>
    <row r="386" ht="15">
      <c r="S386" s="4"/>
    </row>
    <row r="387" ht="15">
      <c r="S387" s="4"/>
    </row>
    <row r="388" ht="15">
      <c r="S388" s="4"/>
    </row>
    <row r="389" ht="15">
      <c r="S389" s="4"/>
    </row>
    <row r="390" ht="15">
      <c r="S390" s="4"/>
    </row>
    <row r="391" ht="15">
      <c r="S391" s="4"/>
    </row>
    <row r="392" ht="15">
      <c r="S392" s="4"/>
    </row>
    <row r="393" ht="15">
      <c r="S393" s="4"/>
    </row>
    <row r="394" ht="15">
      <c r="S394" s="4"/>
    </row>
    <row r="395" ht="15">
      <c r="S395" s="4"/>
    </row>
    <row r="396" ht="15">
      <c r="S396" s="4"/>
    </row>
    <row r="397" ht="15">
      <c r="S397" s="4"/>
    </row>
    <row r="398" ht="15">
      <c r="S398" s="4"/>
    </row>
    <row r="399" ht="15">
      <c r="S399" s="4"/>
    </row>
    <row r="400" ht="15">
      <c r="S400" s="4"/>
    </row>
    <row r="401" ht="15">
      <c r="S401" s="4"/>
    </row>
    <row r="402" ht="15">
      <c r="S402" s="4"/>
    </row>
    <row r="403" ht="15">
      <c r="S403" s="4"/>
    </row>
    <row r="404" ht="15">
      <c r="S404" s="4"/>
    </row>
    <row r="405" ht="15">
      <c r="S405" s="4"/>
    </row>
    <row r="406" ht="15">
      <c r="S406" s="4"/>
    </row>
  </sheetData>
  <sheetProtection/>
  <printOptions/>
  <pageMargins left="0.31496062992125984" right="0.11811023622047245" top="0.5511811023622047" bottom="0.15748031496062992" header="0.31496062992125984" footer="0.31496062992125984"/>
  <pageSetup horizontalDpi="600" verticalDpi="600" orientation="portrait" paperSize="9" scale="75" r:id="rId1"/>
  <ignoredErrors>
    <ignoredError sqref="J8 N8 F8 R8 U8 Y8" formulaRange="1"/>
    <ignoredError sqref="O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4">
      <selection activeCell="H23" sqref="H23"/>
    </sheetView>
  </sheetViews>
  <sheetFormatPr defaultColWidth="9.140625" defaultRowHeight="15"/>
  <sheetData>
    <row r="1" ht="15">
      <c r="A1" t="s">
        <v>68</v>
      </c>
    </row>
    <row r="3" ht="15">
      <c r="A3" s="146" t="s">
        <v>87</v>
      </c>
    </row>
    <row r="7" ht="15">
      <c r="A7" s="146" t="s">
        <v>69</v>
      </c>
    </row>
    <row r="8" ht="15">
      <c r="A8" t="s">
        <v>80</v>
      </c>
    </row>
    <row r="9" ht="15">
      <c r="A9" t="s">
        <v>90</v>
      </c>
    </row>
    <row r="10" ht="15">
      <c r="A10" t="s">
        <v>70</v>
      </c>
    </row>
    <row r="11" ht="15">
      <c r="A11" t="s">
        <v>76</v>
      </c>
    </row>
    <row r="12" ht="15">
      <c r="A12" t="s">
        <v>91</v>
      </c>
    </row>
    <row r="13" ht="15">
      <c r="A13" t="s">
        <v>77</v>
      </c>
    </row>
    <row r="14" ht="15">
      <c r="A14" t="s">
        <v>71</v>
      </c>
    </row>
    <row r="15" ht="15">
      <c r="A15" t="s">
        <v>78</v>
      </c>
    </row>
    <row r="16" ht="15">
      <c r="A16" t="s">
        <v>72</v>
      </c>
    </row>
    <row r="17" ht="15">
      <c r="A17" t="s">
        <v>79</v>
      </c>
    </row>
    <row r="19" ht="15">
      <c r="A19" t="s">
        <v>88</v>
      </c>
    </row>
    <row r="20" ht="15">
      <c r="A20" t="s">
        <v>89</v>
      </c>
    </row>
    <row r="22" ht="15">
      <c r="A22" t="s">
        <v>81</v>
      </c>
    </row>
    <row r="23" ht="15">
      <c r="A23" t="s">
        <v>83</v>
      </c>
    </row>
    <row r="24" ht="15">
      <c r="A24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TREASURER</cp:lastModifiedBy>
  <cp:lastPrinted>2012-12-30T21:28:31Z</cp:lastPrinted>
  <dcterms:created xsi:type="dcterms:W3CDTF">2011-10-01T14:47:11Z</dcterms:created>
  <dcterms:modified xsi:type="dcterms:W3CDTF">2016-05-25T09:22:16Z</dcterms:modified>
  <cp:category/>
  <cp:version/>
  <cp:contentType/>
  <cp:contentStatus/>
</cp:coreProperties>
</file>